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Data!$A$1:$G$66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53" i="1"/>
  <c r="I62" i="1" l="1"/>
  <c r="J4" i="6" s="1"/>
  <c r="G54" i="1"/>
  <c r="G55" i="1"/>
  <c r="G56" i="1"/>
  <c r="G57" i="1"/>
  <c r="G58" i="1"/>
  <c r="G59" i="1"/>
  <c r="G60" i="1"/>
  <c r="G61" i="1"/>
  <c r="E61" i="1" l="1"/>
  <c r="E60" i="1"/>
  <c r="E59" i="1"/>
  <c r="E58" i="1"/>
  <c r="E57" i="1"/>
  <c r="E56" i="1"/>
  <c r="E55" i="1"/>
  <c r="E54" i="1"/>
  <c r="E53" i="1"/>
  <c r="H61" i="1"/>
  <c r="H60" i="1"/>
  <c r="H59" i="1"/>
  <c r="H58" i="1"/>
  <c r="H57" i="1"/>
  <c r="H56" i="1"/>
  <c r="H55" i="1"/>
  <c r="H54" i="1"/>
  <c r="H53" i="1"/>
  <c r="G53" i="1"/>
  <c r="G62" i="1" s="1"/>
  <c r="G4" i="6" s="1"/>
  <c r="F61" i="1"/>
  <c r="F60" i="1"/>
  <c r="F59" i="1"/>
  <c r="F58" i="1"/>
  <c r="F57" i="1"/>
  <c r="F56" i="1"/>
  <c r="F55" i="1"/>
  <c r="F54" i="1"/>
  <c r="S61" i="1"/>
  <c r="R61" i="1"/>
  <c r="Q61" i="1"/>
  <c r="P61" i="1"/>
  <c r="O61" i="1"/>
  <c r="N61" i="1"/>
  <c r="M61" i="1"/>
  <c r="L61" i="1"/>
  <c r="K61" i="1"/>
  <c r="J61" i="1"/>
  <c r="S60" i="1"/>
  <c r="R60" i="1"/>
  <c r="Q60" i="1"/>
  <c r="P60" i="1"/>
  <c r="O60" i="1"/>
  <c r="N60" i="1"/>
  <c r="M60" i="1"/>
  <c r="L60" i="1"/>
  <c r="K60" i="1"/>
  <c r="J60" i="1"/>
  <c r="S59" i="1"/>
  <c r="R59" i="1"/>
  <c r="Q59" i="1"/>
  <c r="P59" i="1"/>
  <c r="O59" i="1"/>
  <c r="N59" i="1"/>
  <c r="M59" i="1"/>
  <c r="L59" i="1"/>
  <c r="K59" i="1"/>
  <c r="J59" i="1"/>
  <c r="S58" i="1"/>
  <c r="R58" i="1"/>
  <c r="Q58" i="1"/>
  <c r="P58" i="1"/>
  <c r="O58" i="1"/>
  <c r="N58" i="1"/>
  <c r="M58" i="1"/>
  <c r="L58" i="1"/>
  <c r="K58" i="1"/>
  <c r="J58" i="1"/>
  <c r="S57" i="1"/>
  <c r="R57" i="1"/>
  <c r="Q57" i="1"/>
  <c r="P57" i="1"/>
  <c r="O57" i="1"/>
  <c r="N57" i="1"/>
  <c r="M57" i="1"/>
  <c r="L57" i="1"/>
  <c r="K57" i="1"/>
  <c r="J57" i="1"/>
  <c r="S56" i="1"/>
  <c r="R56" i="1"/>
  <c r="Q56" i="1"/>
  <c r="P56" i="1"/>
  <c r="O56" i="1"/>
  <c r="N56" i="1"/>
  <c r="M56" i="1"/>
  <c r="L56" i="1"/>
  <c r="K56" i="1"/>
  <c r="J56" i="1"/>
  <c r="S55" i="1"/>
  <c r="R55" i="1"/>
  <c r="Q55" i="1"/>
  <c r="P55" i="1"/>
  <c r="O55" i="1"/>
  <c r="N55" i="1"/>
  <c r="M55" i="1"/>
  <c r="L55" i="1"/>
  <c r="K55" i="1"/>
  <c r="J55" i="1"/>
  <c r="S54" i="1"/>
  <c r="R54" i="1"/>
  <c r="Q54" i="1"/>
  <c r="P54" i="1"/>
  <c r="O54" i="1"/>
  <c r="N54" i="1"/>
  <c r="M54" i="1"/>
  <c r="L54" i="1"/>
  <c r="K54" i="1"/>
  <c r="J54" i="1"/>
  <c r="S53" i="1"/>
  <c r="R53" i="1"/>
  <c r="Q53" i="1"/>
  <c r="P53" i="1"/>
  <c r="O53" i="1"/>
  <c r="N53" i="1"/>
  <c r="M53" i="1"/>
  <c r="L53" i="1"/>
  <c r="K53" i="1"/>
  <c r="F62" i="1" l="1"/>
  <c r="L4" i="6" s="1"/>
  <c r="H62" i="1"/>
  <c r="I4" i="6" s="1"/>
  <c r="E62" i="1"/>
  <c r="K4" i="6" s="1"/>
  <c r="J62" i="1"/>
  <c r="H4" i="6" s="1"/>
</calcChain>
</file>

<file path=xl/sharedStrings.xml><?xml version="1.0" encoding="utf-8"?>
<sst xmlns="http://schemas.openxmlformats.org/spreadsheetml/2006/main" count="158" uniqueCount="43">
  <si>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</si>
  <si>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</si>
  <si>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</si>
  <si>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</si>
  <si>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</si>
  <si>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</si>
  <si>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</si>
  <si>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</si>
  <si>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</si>
  <si>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</si>
  <si>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</si>
  <si>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</si>
  <si>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</si>
  <si>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</si>
  <si>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</si>
  <si>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</si>
  <si>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</si>
  <si>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</si>
  <si>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</si>
  <si>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</si>
  <si>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</si>
  <si>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</si>
  <si>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</si>
  <si>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</si>
  <si>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</si>
  <si>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</si>
  <si>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</si>
  <si>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Inpatient - ALL</t>
  </si>
  <si>
    <t>Adult</t>
  </si>
  <si>
    <t>All Ages</t>
  </si>
  <si>
    <t>AETNA BETTER HEALTH Rate</t>
  </si>
  <si>
    <t>ANTHEM HEALTHKEEPERS Rate</t>
  </si>
  <si>
    <t>ANTHEM MCARE ADV PPO Rate</t>
  </si>
  <si>
    <t>BLUE CROSS HMO Rate</t>
  </si>
  <si>
    <t>BLUE CROSS PPO Rate</t>
  </si>
  <si>
    <t>OPTIMA FAMILY CARE Rate</t>
  </si>
  <si>
    <t>OPTIMA/SENTARA HEALT Rate</t>
  </si>
  <si>
    <t>UNITED BEHAV.HEALTH Rate</t>
  </si>
  <si>
    <t>VIRGINIA PREMIERE Rate</t>
  </si>
  <si>
    <t>Per Hour/Unit</t>
  </si>
  <si>
    <t>Residential Treatment (RTC)(PRTF)</t>
  </si>
  <si>
    <t>RTC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</si>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</sst>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D4" sqref="D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26</v>
      </c>
    </row>
    <row r="2" spans="1:12">
      <c r="B2" s="24" t="s">
        <v>14</v>
      </c>
      <c r="C2" s="24"/>
      <c r="D2" s="24"/>
      <c r="E2" s="24"/>
      <c r="F2" s="24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6</v>
      </c>
      <c r="C4" s="9" t="s">
        <v>7</v>
      </c>
      <c r="D4" s="9" t="s">
        <v>27</v>
      </c>
      <c r="E4" s="9" t="s">
        <v>29</v>
      </c>
      <c r="F4" s="9" t="s">
        <v>8</v>
      </c>
      <c r="G4" s="10">
        <f>IF(Data!$G$62&gt;1,"Error",MAX(Data!G53:G61))</f>
        <v>124</v>
      </c>
      <c r="H4" s="11">
        <f>IF(Data!$J$62&gt;1,"Error",IF(Data!$J$62=0,"N/A",MAX(Data!J53:BD61)))</f>
        <v>742</v>
      </c>
      <c r="I4" s="11">
        <f>IF(Data!$H$62&gt;1,"Error",SUM(Data!H53:H61))</f>
        <v>675</v>
      </c>
      <c r="J4" s="11">
        <f>IF(Data!$I$62&gt;1,"Error",SUM(Data!I53:I61))</f>
        <v>1020</v>
      </c>
      <c r="K4" s="11">
        <f>IF(Data!$E$62&gt;1,"Error",SUM(Data!E53:E61))</f>
        <v>2000</v>
      </c>
      <c r="L4" s="11">
        <f>IF(Data!$F$62&gt;1,"Error",SUM(Data!F53:F61))</f>
        <v>2000</v>
      </c>
    </row>
    <row r="7" spans="1:12" hidden="1" outlineLevel="1">
      <c r="B7" s="17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30</v>
      </c>
      <c r="C8" t="s">
        <v>7</v>
      </c>
      <c r="D8" t="s">
        <v>27</v>
      </c>
      <c r="E8" t="s">
        <v>29</v>
      </c>
      <c r="F8" t="s">
        <v>8</v>
      </c>
    </row>
    <row r="9" spans="1:12" ht="30" hidden="1" outlineLevel="1">
      <c r="B9" s="20" t="s">
        <v>31</v>
      </c>
      <c r="C9" t="s">
        <v>22</v>
      </c>
      <c r="D9" t="s">
        <v>21</v>
      </c>
      <c r="E9" t="s">
        <v>28</v>
      </c>
      <c r="F9" t="s">
        <v>39</v>
      </c>
    </row>
    <row r="10" spans="1:12" ht="30" hidden="1" outlineLevel="1">
      <c r="B10" s="20" t="s">
        <v>32</v>
      </c>
      <c r="C10" t="s">
        <v>40</v>
      </c>
      <c r="D10" t="s">
        <v>23</v>
      </c>
      <c r="E10" t="s">
        <v>9</v>
      </c>
      <c r="F10"/>
    </row>
    <row r="11" spans="1:12" hidden="1" outlineLevel="1">
      <c r="B11" s="20" t="s">
        <v>33</v>
      </c>
      <c r="C11"/>
      <c r="D11" t="s">
        <v>24</v>
      </c>
      <c r="E11"/>
      <c r="F11"/>
    </row>
    <row r="12" spans="1:12" hidden="1" outlineLevel="1">
      <c r="B12" s="20" t="s">
        <v>34</v>
      </c>
      <c r="C12"/>
      <c r="D12" t="s">
        <v>25</v>
      </c>
      <c r="E12"/>
      <c r="F12"/>
    </row>
    <row r="13" spans="1:12" hidden="1" outlineLevel="1">
      <c r="B13" s="20" t="s">
        <v>6</v>
      </c>
      <c r="C13"/>
      <c r="D13" t="s">
        <v>41</v>
      </c>
      <c r="E13"/>
      <c r="F13"/>
    </row>
    <row r="14" spans="1:12" hidden="1" outlineLevel="1">
      <c r="B14" s="20" t="s">
        <v>35</v>
      </c>
      <c r="C14"/>
      <c r="D14" t="s">
        <v>42</v>
      </c>
      <c r="E14"/>
      <c r="F14"/>
    </row>
    <row r="15" spans="1:12" ht="30" hidden="1" outlineLevel="1">
      <c r="B15" s="20" t="s">
        <v>36</v>
      </c>
      <c r="C15"/>
      <c r="D15"/>
      <c r="E15"/>
      <c r="F15"/>
    </row>
    <row r="16" spans="1:12" hidden="1" outlineLevel="1">
      <c r="B16" s="20" t="s">
        <v>37</v>
      </c>
      <c r="C16"/>
      <c r="D16"/>
      <c r="E16"/>
      <c r="F16"/>
    </row>
    <row r="17" spans="2:6" hidden="1" outlineLevel="1">
      <c r="B17" s="20" t="s">
        <v>38</v>
      </c>
      <c r="C17"/>
      <c r="D17"/>
      <c r="E17"/>
      <c r="F17"/>
    </row>
    <row r="18" spans="2:6" hidden="1" outlineLevel="1">
      <c r="B18" s="17"/>
      <c r="C18"/>
      <c r="D18"/>
      <c r="E18"/>
      <c r="F18"/>
    </row>
    <row r="19" spans="2:6" hidden="1" outlineLevel="1">
      <c r="B19" s="17"/>
      <c r="C19"/>
      <c r="D19"/>
      <c r="E19"/>
      <c r="F19"/>
    </row>
    <row r="20" spans="2:6" hidden="1" outlineLevel="1">
      <c r="B20" s="17"/>
      <c r="C20"/>
      <c r="D20"/>
      <c r="E20"/>
      <c r="F20"/>
    </row>
    <row r="21" spans="2:6" hidden="1" outlineLevel="1">
      <c r="B21" s="17"/>
      <c r="C21"/>
      <c r="D21"/>
      <c r="E21"/>
      <c r="F21"/>
    </row>
    <row r="22" spans="2:6" hidden="1" outlineLevel="1">
      <c r="B22" s="17"/>
      <c r="C22"/>
      <c r="D22"/>
      <c r="E22"/>
      <c r="F22"/>
    </row>
    <row r="23" spans="2:6" hidden="1" outlineLevel="1">
      <c r="B23" s="17"/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$D$8:$D$14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$B$8:$B$17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workbookViewId="0">
      <selection activeCell="B77" sqref="B77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15</v>
      </c>
      <c r="B1" s="19" t="s">
        <v>1</v>
      </c>
      <c r="C1" s="19" t="s">
        <v>2</v>
      </c>
      <c r="D1" s="19" t="s">
        <v>3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30</v>
      </c>
      <c r="K1" s="20" t="s">
        <v>31</v>
      </c>
      <c r="L1" s="20" t="s">
        <v>32</v>
      </c>
      <c r="M1" s="20" t="s">
        <v>33</v>
      </c>
      <c r="N1" s="20" t="s">
        <v>34</v>
      </c>
      <c r="O1" s="20" t="s">
        <v>6</v>
      </c>
      <c r="P1" s="20" t="s">
        <v>35</v>
      </c>
      <c r="Q1" s="20" t="s">
        <v>36</v>
      </c>
      <c r="R1" s="20" t="s">
        <v>37</v>
      </c>
      <c r="S1" s="20" t="s">
        <v>38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27</v>
      </c>
      <c r="C2" t="s">
        <v>29</v>
      </c>
      <c r="D2" t="s">
        <v>8</v>
      </c>
      <c r="E2" s="3">
        <v>2000</v>
      </c>
      <c r="F2" s="3">
        <v>2000</v>
      </c>
      <c r="G2" s="21">
        <v>124</v>
      </c>
      <c r="H2" s="22">
        <v>675</v>
      </c>
      <c r="I2" s="22">
        <v>1020</v>
      </c>
      <c r="J2" s="23">
        <v>675</v>
      </c>
      <c r="K2" s="23">
        <v>679.24</v>
      </c>
      <c r="L2" s="23">
        <v>1020</v>
      </c>
      <c r="M2" s="23">
        <v>894</v>
      </c>
      <c r="N2" s="23">
        <v>0</v>
      </c>
      <c r="O2" s="23">
        <v>742</v>
      </c>
      <c r="P2" s="23">
        <v>679.24</v>
      </c>
      <c r="Q2" s="23">
        <v>0</v>
      </c>
      <c r="R2" s="23">
        <v>0</v>
      </c>
      <c r="S2" s="23">
        <v>679.24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21</v>
      </c>
      <c r="C3" t="s">
        <v>28</v>
      </c>
      <c r="D3" t="s">
        <v>8</v>
      </c>
      <c r="E3" s="3">
        <v>2000</v>
      </c>
      <c r="F3" s="3">
        <v>2000</v>
      </c>
      <c r="G3" s="21">
        <v>124</v>
      </c>
      <c r="H3" s="22">
        <v>819</v>
      </c>
      <c r="I3" s="22">
        <v>1020</v>
      </c>
      <c r="J3" s="23">
        <v>0</v>
      </c>
      <c r="K3" s="23">
        <v>0</v>
      </c>
      <c r="L3" s="23">
        <v>0</v>
      </c>
      <c r="M3" s="23">
        <v>0</v>
      </c>
      <c r="N3" s="23">
        <v>1020</v>
      </c>
      <c r="O3" s="23">
        <v>0</v>
      </c>
      <c r="P3" s="23">
        <v>0</v>
      </c>
      <c r="Q3" s="23">
        <v>853</v>
      </c>
      <c r="R3" s="23">
        <v>819</v>
      </c>
      <c r="S3" s="23">
        <v>0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22</v>
      </c>
      <c r="B4" t="s">
        <v>23</v>
      </c>
      <c r="C4" t="s">
        <v>28</v>
      </c>
      <c r="D4" t="s">
        <v>8</v>
      </c>
      <c r="E4" s="3">
        <v>300</v>
      </c>
      <c r="F4" s="3">
        <v>300</v>
      </c>
      <c r="G4" s="21">
        <v>912</v>
      </c>
      <c r="H4" s="22">
        <v>159.19999999999999</v>
      </c>
      <c r="I4" s="22">
        <v>353</v>
      </c>
      <c r="J4" s="23">
        <v>159.19999999999999</v>
      </c>
      <c r="K4" s="23">
        <v>159.19999999999999</v>
      </c>
      <c r="L4" s="23">
        <v>0</v>
      </c>
      <c r="M4" s="23">
        <v>197</v>
      </c>
      <c r="N4" s="23">
        <v>353</v>
      </c>
      <c r="O4" s="23">
        <v>308</v>
      </c>
      <c r="P4" s="23">
        <v>159.19999999999999</v>
      </c>
      <c r="Q4" s="23">
        <v>192</v>
      </c>
      <c r="R4" s="23">
        <v>165</v>
      </c>
      <c r="S4" s="23">
        <v>159.19999999999999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22</v>
      </c>
      <c r="B5" t="s">
        <v>23</v>
      </c>
      <c r="C5" t="s">
        <v>28</v>
      </c>
      <c r="D5" t="s">
        <v>39</v>
      </c>
      <c r="E5" s="3">
        <v>300</v>
      </c>
      <c r="F5" s="3">
        <v>300</v>
      </c>
      <c r="G5" s="21">
        <v>912</v>
      </c>
      <c r="H5" s="22">
        <v>353</v>
      </c>
      <c r="I5" s="22">
        <v>353</v>
      </c>
      <c r="J5" s="23">
        <v>0</v>
      </c>
      <c r="K5" s="23">
        <v>0</v>
      </c>
      <c r="L5" s="23">
        <v>353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22</v>
      </c>
      <c r="B6" t="s">
        <v>24</v>
      </c>
      <c r="C6" t="s">
        <v>28</v>
      </c>
      <c r="D6" t="s">
        <v>8</v>
      </c>
      <c r="E6" s="3">
        <v>474</v>
      </c>
      <c r="F6" s="3">
        <v>474</v>
      </c>
      <c r="G6" s="21">
        <v>915</v>
      </c>
      <c r="H6" s="22">
        <v>175</v>
      </c>
      <c r="I6" s="22">
        <v>353</v>
      </c>
      <c r="J6" s="23">
        <v>250.61</v>
      </c>
      <c r="K6" s="23">
        <v>0</v>
      </c>
      <c r="L6" s="23">
        <v>0</v>
      </c>
      <c r="M6" s="23">
        <v>353</v>
      </c>
      <c r="N6" s="23">
        <v>0</v>
      </c>
      <c r="O6" s="23">
        <v>175</v>
      </c>
      <c r="P6" s="23">
        <v>250.61</v>
      </c>
      <c r="Q6" s="23">
        <v>0</v>
      </c>
      <c r="R6" s="23">
        <v>0</v>
      </c>
      <c r="S6" s="23">
        <v>250.61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22</v>
      </c>
      <c r="B7" t="s">
        <v>24</v>
      </c>
      <c r="C7" t="s">
        <v>28</v>
      </c>
      <c r="D7" t="s">
        <v>39</v>
      </c>
      <c r="E7" s="3">
        <v>474</v>
      </c>
      <c r="F7" s="3">
        <v>474</v>
      </c>
      <c r="G7" s="21">
        <v>915</v>
      </c>
      <c r="H7" s="22">
        <v>197</v>
      </c>
      <c r="I7" s="22">
        <v>197</v>
      </c>
      <c r="J7" s="23">
        <v>0</v>
      </c>
      <c r="K7" s="23">
        <v>0</v>
      </c>
      <c r="L7" s="23">
        <v>197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22</v>
      </c>
      <c r="B8" t="s">
        <v>25</v>
      </c>
      <c r="C8" t="s">
        <v>28</v>
      </c>
      <c r="D8" t="s">
        <v>8</v>
      </c>
      <c r="E8" s="3">
        <v>474</v>
      </c>
      <c r="F8" s="3">
        <v>474</v>
      </c>
      <c r="G8" s="21">
        <v>915</v>
      </c>
      <c r="H8" s="22">
        <v>197</v>
      </c>
      <c r="I8" s="22">
        <v>384</v>
      </c>
      <c r="J8" s="23">
        <v>0</v>
      </c>
      <c r="K8" s="23">
        <v>501.22</v>
      </c>
      <c r="L8" s="23">
        <v>0</v>
      </c>
      <c r="M8" s="23">
        <v>0</v>
      </c>
      <c r="N8" s="23">
        <v>394</v>
      </c>
      <c r="O8" s="23">
        <v>0</v>
      </c>
      <c r="P8" s="23">
        <v>0</v>
      </c>
      <c r="Q8" s="23">
        <v>768</v>
      </c>
      <c r="R8" s="23">
        <v>628</v>
      </c>
      <c r="S8" s="23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40</v>
      </c>
      <c r="B9" t="s">
        <v>41</v>
      </c>
      <c r="C9" t="s">
        <v>9</v>
      </c>
      <c r="D9" t="s">
        <v>8</v>
      </c>
      <c r="E9" s="3">
        <v>1250</v>
      </c>
      <c r="F9" s="3">
        <v>1250</v>
      </c>
      <c r="G9" s="21">
        <v>1001</v>
      </c>
      <c r="H9" s="22">
        <v>423.32</v>
      </c>
      <c r="I9" s="22">
        <v>592</v>
      </c>
      <c r="J9" s="23">
        <v>0</v>
      </c>
      <c r="K9" s="23">
        <v>0</v>
      </c>
      <c r="L9" s="23">
        <v>0</v>
      </c>
      <c r="M9" s="23">
        <v>592</v>
      </c>
      <c r="N9" s="23">
        <v>0</v>
      </c>
      <c r="O9" s="23">
        <v>572</v>
      </c>
      <c r="P9" s="23">
        <v>0</v>
      </c>
      <c r="Q9" s="23">
        <v>0</v>
      </c>
      <c r="R9" s="23">
        <v>0</v>
      </c>
      <c r="S9" s="23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40</v>
      </c>
      <c r="B10" t="s">
        <v>42</v>
      </c>
      <c r="C10" t="s">
        <v>9</v>
      </c>
      <c r="D10" t="s">
        <v>8</v>
      </c>
      <c r="E10" s="3">
        <v>1250</v>
      </c>
      <c r="F10" s="3">
        <v>1250</v>
      </c>
      <c r="G10" s="21">
        <v>1001</v>
      </c>
      <c r="H10" s="22">
        <v>423.32</v>
      </c>
      <c r="I10" s="22">
        <v>960.45</v>
      </c>
      <c r="J10" s="23">
        <v>0</v>
      </c>
      <c r="K10" s="23">
        <v>0</v>
      </c>
      <c r="L10" s="23">
        <v>0</v>
      </c>
      <c r="M10" s="23">
        <v>0</v>
      </c>
      <c r="N10" s="23">
        <v>592</v>
      </c>
      <c r="O10" s="23">
        <v>0</v>
      </c>
      <c r="P10" s="23">
        <v>0</v>
      </c>
      <c r="Q10" s="23">
        <v>0</v>
      </c>
      <c r="R10" s="23">
        <v>506</v>
      </c>
      <c r="S10" s="23">
        <v>0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15</v>
      </c>
      <c r="B52" s="19" t="s">
        <v>1</v>
      </c>
      <c r="C52" s="19" t="s">
        <v>2</v>
      </c>
      <c r="D52" s="19" t="s">
        <v>3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20" t="s">
        <v>30</v>
      </c>
      <c r="K52" s="20" t="s">
        <v>31</v>
      </c>
      <c r="L52" s="20" t="s">
        <v>32</v>
      </c>
      <c r="M52" s="20" t="s">
        <v>33</v>
      </c>
      <c r="N52" s="20" t="s">
        <v>34</v>
      </c>
      <c r="O52" s="20" t="s">
        <v>6</v>
      </c>
      <c r="P52" s="20" t="s">
        <v>35</v>
      </c>
      <c r="Q52" s="20" t="s">
        <v>36</v>
      </c>
      <c r="R52" s="20" t="s">
        <v>37</v>
      </c>
      <c r="S52" s="20" t="s">
        <v>38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27</v>
      </c>
      <c r="C53" t="s">
        <v>29</v>
      </c>
      <c r="D53" t="s">
        <v>8</v>
      </c>
      <c r="E53" s="4">
        <f>IF('Shoppable Services'!$F$4=$D53,1,0)*IF('Shoppable Services'!$E$4=$C53,1,0)*IF('Shoppable Services'!$D$4=$B53,1,0)*IF('Shoppable Services'!$C$4=$A53,1,0)*$E2</f>
        <v>2000</v>
      </c>
      <c r="F53" s="4">
        <f>IF('Shoppable Services'!$F$4=$D53,1,0)*IF('Shoppable Services'!$E$4=$C53,1,0)*IF('Shoppable Services'!$D$4=$B53,1,0)*IF('Shoppable Services'!$C$4=$A53,1,0)*$F2</f>
        <v>2000</v>
      </c>
      <c r="G53" s="4">
        <f>IF('Shoppable Services'!$F$4=$D53,1,0)*IF('Shoppable Services'!$E$4=$C53,1,0)*IF('Shoppable Services'!$D$4=$B53,1,0)*IF('Shoppable Services'!$C$4=$A53,1,0)*$G2</f>
        <v>124</v>
      </c>
      <c r="H53" s="4">
        <f>IF('Shoppable Services'!$F$4=$D53,1,0)*IF('Shoppable Services'!$E$4=$C53,1,0)*IF('Shoppable Services'!$D$4=$B53,1,0)*IF('Shoppable Services'!$C$4=$A53,1,0)*$H2</f>
        <v>675</v>
      </c>
      <c r="I53" s="4">
        <f>IF('Shoppable Services'!$F$4=$D53,1,0)*IF('Shoppable Services'!$E$4=$C53,1,0)*IF('Shoppable Services'!$D$4=$B53,1,0)*IF('Shoppable Services'!$C$4=$A53,1,0)*$I2</f>
        <v>1020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742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21</v>
      </c>
      <c r="C54" t="s">
        <v>28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22</v>
      </c>
      <c r="B55" t="s">
        <v>23</v>
      </c>
      <c r="C55" t="s">
        <v>28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22</v>
      </c>
      <c r="B56" t="s">
        <v>23</v>
      </c>
      <c r="C56" t="s">
        <v>28</v>
      </c>
      <c r="D56" t="s">
        <v>39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22</v>
      </c>
      <c r="B57" t="s">
        <v>24</v>
      </c>
      <c r="C57" t="s">
        <v>28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22</v>
      </c>
      <c r="B58" t="s">
        <v>24</v>
      </c>
      <c r="C58" t="s">
        <v>28</v>
      </c>
      <c r="D58" t="s">
        <v>39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22</v>
      </c>
      <c r="B59" t="s">
        <v>25</v>
      </c>
      <c r="C59" t="s">
        <v>28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40</v>
      </c>
      <c r="B60" t="s">
        <v>41</v>
      </c>
      <c r="C60" t="s">
        <v>9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40</v>
      </c>
      <c r="B61" t="s">
        <v>42</v>
      </c>
      <c r="C61" t="s">
        <v>9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E62" s="4">
        <f>COUNTIF(E53:E61,"&gt;0")</f>
        <v>1</v>
      </c>
      <c r="F62" s="4">
        <f>COUNTIF(F53:F61,"&gt;0")</f>
        <v>1</v>
      </c>
      <c r="G62" s="4">
        <f>COUNTIF(G53:G61,"&gt;0")</f>
        <v>1</v>
      </c>
      <c r="H62" s="4">
        <f>COUNTIF(H53:H61,"&gt;0")</f>
        <v>1</v>
      </c>
      <c r="I62" s="4">
        <f>COUNTIF(I53:I61,"&gt;0")</f>
        <v>1</v>
      </c>
      <c r="J62" s="4">
        <f>COUNTIF(J53:BE61,"&gt;0")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EA4FC-9D14-4D5B-A95B-CECC75DF019F}"/>
</file>

<file path=customXml/itemProps2.xml><?xml version="1.0" encoding="utf-8"?>
<ds:datastoreItem xmlns:ds="http://schemas.openxmlformats.org/officeDocument/2006/customXml" ds:itemID="{F84EAAAD-DE4A-484A-A71A-03D92B593B79}"/>
</file>

<file path=customXml/itemProps3.xml><?xml version="1.0" encoding="utf-8"?>
<ds:datastoreItem xmlns:ds="http://schemas.openxmlformats.org/officeDocument/2006/customXml" ds:itemID="{D94B265D-95E7-47B4-B613-A92519D07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