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Data!$A$1:$G$73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69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69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69" i="1" s="1"/>
  <c r="I4" i="6" s="1"/>
  <c r="G53" i="1"/>
  <c r="G69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69" i="1" s="1"/>
  <c r="L4" i="6" s="1"/>
  <c r="U68" i="1"/>
  <c r="T68" i="1"/>
  <c r="S68" i="1"/>
  <c r="R68" i="1"/>
  <c r="Q68" i="1"/>
  <c r="P68" i="1"/>
  <c r="O68" i="1"/>
  <c r="N68" i="1"/>
  <c r="M68" i="1"/>
  <c r="L68" i="1"/>
  <c r="K68" i="1"/>
  <c r="J68" i="1"/>
  <c r="U67" i="1"/>
  <c r="T67" i="1"/>
  <c r="S67" i="1"/>
  <c r="R67" i="1"/>
  <c r="Q67" i="1"/>
  <c r="P67" i="1"/>
  <c r="O67" i="1"/>
  <c r="N67" i="1"/>
  <c r="M67" i="1"/>
  <c r="L67" i="1"/>
  <c r="K67" i="1"/>
  <c r="J67" i="1"/>
  <c r="U66" i="1"/>
  <c r="T66" i="1"/>
  <c r="S66" i="1"/>
  <c r="R66" i="1"/>
  <c r="Q66" i="1"/>
  <c r="P66" i="1"/>
  <c r="O66" i="1"/>
  <c r="N66" i="1"/>
  <c r="M66" i="1"/>
  <c r="L66" i="1"/>
  <c r="K66" i="1"/>
  <c r="J66" i="1"/>
  <c r="U65" i="1"/>
  <c r="T65" i="1"/>
  <c r="S65" i="1"/>
  <c r="R65" i="1"/>
  <c r="Q65" i="1"/>
  <c r="P65" i="1"/>
  <c r="O65" i="1"/>
  <c r="N65" i="1"/>
  <c r="M65" i="1"/>
  <c r="L65" i="1"/>
  <c r="K65" i="1"/>
  <c r="J65" i="1"/>
  <c r="U64" i="1"/>
  <c r="T64" i="1"/>
  <c r="S64" i="1"/>
  <c r="R64" i="1"/>
  <c r="Q64" i="1"/>
  <c r="P64" i="1"/>
  <c r="O64" i="1"/>
  <c r="N64" i="1"/>
  <c r="M64" i="1"/>
  <c r="L64" i="1"/>
  <c r="K64" i="1"/>
  <c r="J64" i="1"/>
  <c r="U63" i="1"/>
  <c r="T63" i="1"/>
  <c r="S63" i="1"/>
  <c r="R63" i="1"/>
  <c r="Q63" i="1"/>
  <c r="P63" i="1"/>
  <c r="O63" i="1"/>
  <c r="N63" i="1"/>
  <c r="M63" i="1"/>
  <c r="L63" i="1"/>
  <c r="K63" i="1"/>
  <c r="J63" i="1"/>
  <c r="U62" i="1"/>
  <c r="T62" i="1"/>
  <c r="S62" i="1"/>
  <c r="R62" i="1"/>
  <c r="Q62" i="1"/>
  <c r="P62" i="1"/>
  <c r="O62" i="1"/>
  <c r="N62" i="1"/>
  <c r="M62" i="1"/>
  <c r="L62" i="1"/>
  <c r="K62" i="1"/>
  <c r="J62" i="1"/>
  <c r="U61" i="1"/>
  <c r="T61" i="1"/>
  <c r="S61" i="1"/>
  <c r="R61" i="1"/>
  <c r="Q61" i="1"/>
  <c r="P61" i="1"/>
  <c r="O61" i="1"/>
  <c r="N61" i="1"/>
  <c r="M61" i="1"/>
  <c r="L61" i="1"/>
  <c r="K61" i="1"/>
  <c r="J61" i="1"/>
  <c r="U60" i="1"/>
  <c r="T60" i="1"/>
  <c r="S60" i="1"/>
  <c r="R60" i="1"/>
  <c r="Q60" i="1"/>
  <c r="P60" i="1"/>
  <c r="O60" i="1"/>
  <c r="N60" i="1"/>
  <c r="M60" i="1"/>
  <c r="L60" i="1"/>
  <c r="K60" i="1"/>
  <c r="J60" i="1"/>
  <c r="U59" i="1"/>
  <c r="T59" i="1"/>
  <c r="S59" i="1"/>
  <c r="R59" i="1"/>
  <c r="Q59" i="1"/>
  <c r="P59" i="1"/>
  <c r="O59" i="1"/>
  <c r="N59" i="1"/>
  <c r="M59" i="1"/>
  <c r="L59" i="1"/>
  <c r="K59" i="1"/>
  <c r="J59" i="1"/>
  <c r="U58" i="1"/>
  <c r="T58" i="1"/>
  <c r="S58" i="1"/>
  <c r="R58" i="1"/>
  <c r="Q58" i="1"/>
  <c r="P58" i="1"/>
  <c r="O58" i="1"/>
  <c r="N58" i="1"/>
  <c r="M58" i="1"/>
  <c r="L58" i="1"/>
  <c r="K58" i="1"/>
  <c r="J58" i="1"/>
  <c r="U57" i="1"/>
  <c r="T57" i="1"/>
  <c r="S57" i="1"/>
  <c r="R57" i="1"/>
  <c r="Q57" i="1"/>
  <c r="P57" i="1"/>
  <c r="O57" i="1"/>
  <c r="N57" i="1"/>
  <c r="M57" i="1"/>
  <c r="L57" i="1"/>
  <c r="K57" i="1"/>
  <c r="J57" i="1"/>
  <c r="U56" i="1"/>
  <c r="T56" i="1"/>
  <c r="S56" i="1"/>
  <c r="R56" i="1"/>
  <c r="Q56" i="1"/>
  <c r="P56" i="1"/>
  <c r="O56" i="1"/>
  <c r="N56" i="1"/>
  <c r="M56" i="1"/>
  <c r="L56" i="1"/>
  <c r="K56" i="1"/>
  <c r="J56" i="1"/>
  <c r="U55" i="1"/>
  <c r="T55" i="1"/>
  <c r="S55" i="1"/>
  <c r="R55" i="1"/>
  <c r="Q55" i="1"/>
  <c r="P55" i="1"/>
  <c r="O55" i="1"/>
  <c r="N55" i="1"/>
  <c r="M55" i="1"/>
  <c r="L55" i="1"/>
  <c r="K55" i="1"/>
  <c r="J55" i="1"/>
  <c r="U54" i="1"/>
  <c r="T54" i="1"/>
  <c r="S54" i="1"/>
  <c r="R54" i="1"/>
  <c r="Q54" i="1"/>
  <c r="P54" i="1"/>
  <c r="O54" i="1"/>
  <c r="N54" i="1"/>
  <c r="M54" i="1"/>
  <c r="L54" i="1"/>
  <c r="K54" i="1"/>
  <c r="J54" i="1"/>
  <c r="U53" i="1"/>
  <c r="T53" i="1"/>
  <c r="S53" i="1"/>
  <c r="R53" i="1"/>
  <c r="Q53" i="1"/>
  <c r="P53" i="1"/>
  <c r="O53" i="1"/>
  <c r="N53" i="1"/>
  <c r="M53" i="1"/>
  <c r="L53" i="1"/>
  <c r="K53" i="1"/>
  <c r="J69" i="1" l="1"/>
  <c r="H4" i="6" s="1"/>
</calcChain>
</file>

<file path=xl/sharedStrings.xml><?xml version="1.0" encoding="utf-8"?>
<sst xmlns="http://schemas.openxmlformats.org/spreadsheetml/2006/main" count="220" uniqueCount="45">
  <si>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</si>
  <si>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</si>
  <si>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</si>
  <si>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</si>
  <si>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</si>
  <si>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</si>
  <si>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</si>
  <si>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</si>
  <si>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</si>
  <si>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</si>
  <si>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</si>
  <si>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</si>
  <si>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</si>
  <si>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</si>
  <si>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</si>
  <si>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</si>
  <si>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</si>
  <si>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</si>
  <si>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</si>
  <si>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</si>
  <si>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</si>
  <si>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</si>
  <si>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</si>
  <si>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</si>
  <si>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</si>
  <si>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Date of last update: 1/01/2022</t>
  </si>
  <si>
    <t>VALUE OPTIONS Rate</t>
  </si>
  <si>
    <t>Adult</t>
  </si>
  <si>
    <t>% of Charges</t>
  </si>
  <si>
    <t>Case Rate/DRG</t>
  </si>
  <si>
    <t>All Ages</t>
  </si>
  <si>
    <t>Inpatient - Detox</t>
  </si>
  <si>
    <t>Inpatient - Other</t>
  </si>
  <si>
    <t>AETNA BETTER HLTH WV Rate</t>
  </si>
  <si>
    <t>BEACON/WV FAMILY HEA Rate</t>
  </si>
  <si>
    <t>BLUE CROSS WV Rate</t>
  </si>
  <si>
    <t>CIGNA Rate</t>
  </si>
  <si>
    <t>HUMANA MEDICARE Rate</t>
  </si>
  <si>
    <t>MAGELLAN Rate</t>
  </si>
  <si>
    <t>THE HEALTH PLAN Rate</t>
  </si>
  <si>
    <t>UNICARE Rate</t>
  </si>
  <si>
    <t>UNITED BEHAVIORAL Rate</t>
  </si>
  <si>
    <t>Residential Treatment (RTC)(PRTF)</t>
  </si>
  <si>
    <t>RTC - Other</t>
  </si>
  <si>
    <t>RTC - Psych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</si>
</sst>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25</v>
      </c>
    </row>
    <row r="2" spans="1:12">
      <c r="B2" s="24" t="s">
        <v>14</v>
      </c>
      <c r="C2" s="24"/>
      <c r="D2" s="24"/>
      <c r="E2" s="24"/>
      <c r="F2" s="24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36</v>
      </c>
      <c r="C4" s="9" t="s">
        <v>6</v>
      </c>
      <c r="D4" s="9" t="s">
        <v>23</v>
      </c>
      <c r="E4" s="9" t="s">
        <v>30</v>
      </c>
      <c r="F4" s="9" t="s">
        <v>7</v>
      </c>
      <c r="G4" s="10">
        <f>IF(Data!$G$69&gt;1,"Error",MAX(Data!G53:G68))</f>
        <v>124</v>
      </c>
      <c r="H4" s="11">
        <f>IF(Data!$J$69&gt;1,"Error",IF(Data!$J$69=0,"N/A",MAX(Data!J53:BD68)))</f>
        <v>825</v>
      </c>
      <c r="I4" s="11">
        <f>IF(Data!$H$69&gt;1,"Error",SUM(Data!H53:H68))</f>
        <v>675</v>
      </c>
      <c r="J4" s="11">
        <f>IF(Data!$I$69&gt;1,"Error",SUM(Data!I53:I68))</f>
        <v>1240</v>
      </c>
      <c r="K4" s="11">
        <f>IF(Data!$E$69&gt;1,"Error",SUM(Data!E53:E68))</f>
        <v>1500</v>
      </c>
      <c r="L4" s="11">
        <f>IF(Data!$F$69&gt;1,"Error",SUM(Data!F53:F68))</f>
        <v>1500</v>
      </c>
    </row>
    <row r="7" spans="1:12" hidden="1" outlineLevel="1">
      <c r="B7" s="17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21</v>
      </c>
      <c r="C8" t="s">
        <v>6</v>
      </c>
      <c r="D8" t="s">
        <v>31</v>
      </c>
      <c r="E8" t="s">
        <v>27</v>
      </c>
      <c r="F8" t="s">
        <v>28</v>
      </c>
    </row>
    <row r="9" spans="1:12" hidden="1" outlineLevel="1">
      <c r="B9" s="20" t="s">
        <v>33</v>
      </c>
      <c r="C9" t="s">
        <v>42</v>
      </c>
      <c r="D9" t="s">
        <v>32</v>
      </c>
      <c r="E9" t="s">
        <v>30</v>
      </c>
      <c r="F9" t="s">
        <v>7</v>
      </c>
    </row>
    <row r="10" spans="1:12" ht="30" hidden="1" outlineLevel="1">
      <c r="B10" s="20" t="s">
        <v>34</v>
      </c>
      <c r="C10" s="12"/>
      <c r="D10" t="s">
        <v>23</v>
      </c>
      <c r="E10" t="s">
        <v>8</v>
      </c>
      <c r="F10" t="s">
        <v>29</v>
      </c>
    </row>
    <row r="11" spans="1:12" hidden="1" outlineLevel="1">
      <c r="B11" s="20" t="s">
        <v>35</v>
      </c>
      <c r="C11"/>
      <c r="D11" t="s">
        <v>43</v>
      </c>
      <c r="E11" t="s">
        <v>24</v>
      </c>
      <c r="F11" t="s">
        <v>9</v>
      </c>
    </row>
    <row r="12" spans="1:12" hidden="1" outlineLevel="1">
      <c r="B12" s="20" t="s">
        <v>36</v>
      </c>
      <c r="C12"/>
      <c r="D12" t="s">
        <v>44</v>
      </c>
      <c r="E12"/>
      <c r="F12"/>
    </row>
    <row r="13" spans="1:12" hidden="1" outlineLevel="1">
      <c r="B13" s="20" t="s">
        <v>37</v>
      </c>
      <c r="C13"/>
      <c r="D13"/>
      <c r="E13"/>
      <c r="F13"/>
    </row>
    <row r="14" spans="1:12" hidden="1" outlineLevel="1">
      <c r="B14" s="20" t="s">
        <v>38</v>
      </c>
      <c r="C14"/>
      <c r="D14"/>
      <c r="E14"/>
      <c r="F14"/>
    </row>
    <row r="15" spans="1:12" hidden="1" outlineLevel="1">
      <c r="B15" s="20" t="s">
        <v>39</v>
      </c>
      <c r="C15"/>
      <c r="D15"/>
      <c r="E15"/>
      <c r="F15"/>
    </row>
    <row r="16" spans="1:12" hidden="1" outlineLevel="1">
      <c r="B16" s="20" t="s">
        <v>22</v>
      </c>
      <c r="C16"/>
      <c r="D16"/>
      <c r="E16"/>
      <c r="F16"/>
    </row>
    <row r="17" spans="2:6" hidden="1" outlineLevel="1">
      <c r="B17" s="20" t="s">
        <v>40</v>
      </c>
      <c r="C17"/>
      <c r="D17"/>
      <c r="E17"/>
      <c r="F17"/>
    </row>
    <row r="18" spans="2:6" hidden="1" outlineLevel="1">
      <c r="B18" s="20" t="s">
        <v>41</v>
      </c>
      <c r="C18"/>
      <c r="D18"/>
      <c r="E18"/>
      <c r="F18"/>
    </row>
    <row r="19" spans="2:6" hidden="1" outlineLevel="1">
      <c r="B19" s="20" t="s">
        <v>26</v>
      </c>
      <c r="C19"/>
      <c r="D19"/>
      <c r="E19"/>
      <c r="F19"/>
    </row>
    <row r="20" spans="2:6" hidden="1" outlineLevel="1">
      <c r="B20" s="17"/>
      <c r="C20"/>
      <c r="D20"/>
      <c r="E20"/>
      <c r="F20"/>
    </row>
    <row r="21" spans="2:6" hidden="1" outlineLevel="1">
      <c r="B21" s="17"/>
      <c r="C21"/>
      <c r="D21"/>
      <c r="E21"/>
      <c r="F21"/>
    </row>
    <row r="22" spans="2:6" hidden="1" outlineLevel="1">
      <c r="B22" s="17"/>
      <c r="C22"/>
      <c r="D22"/>
      <c r="E22"/>
      <c r="F22"/>
    </row>
    <row r="23" spans="2:6" hidden="1" outlineLevel="1">
      <c r="B23" s="17"/>
      <c r="C23"/>
      <c r="D23"/>
      <c r="E23"/>
      <c r="F23"/>
    </row>
    <row r="24" spans="2:6" hidden="1" outlineLevel="1">
      <c r="B24" s="17"/>
      <c r="C24"/>
      <c r="D24"/>
      <c r="E24"/>
      <c r="F24"/>
    </row>
    <row r="25" spans="2:6" hidden="1" outlineLevel="1">
      <c r="B25" s="17"/>
      <c r="C25"/>
      <c r="D25"/>
      <c r="E25"/>
      <c r="F25"/>
    </row>
    <row r="26" spans="2:6" hidden="1" outlineLevel="1">
      <c r="B26" s="17"/>
      <c r="C26"/>
      <c r="D26"/>
      <c r="E26"/>
      <c r="F26"/>
    </row>
    <row r="27" spans="2:6" hidden="1" outlineLevel="1">
      <c r="B27" s="17"/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$D$8:$D$12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$B$8:$B$19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topLeftCell="A46" workbookViewId="0">
      <selection activeCell="E69" sqref="E69"/>
    </sheetView>
  </sheetViews>
  <sheetFormatPr defaultColWidth="14.7109375" defaultRowHeight="15"/>
  <cols>
    <col min="2" max="2" width="21.42578125" bestFit="1" customWidth="1"/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15</v>
      </c>
      <c r="B1" s="19" t="s">
        <v>1</v>
      </c>
      <c r="C1" s="19" t="s">
        <v>2</v>
      </c>
      <c r="D1" s="19" t="s">
        <v>3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21</v>
      </c>
      <c r="K1" s="20" t="s">
        <v>33</v>
      </c>
      <c r="L1" s="20" t="s">
        <v>34</v>
      </c>
      <c r="M1" s="20" t="s">
        <v>35</v>
      </c>
      <c r="N1" s="20" t="s">
        <v>36</v>
      </c>
      <c r="O1" s="20" t="s">
        <v>37</v>
      </c>
      <c r="P1" s="20" t="s">
        <v>38</v>
      </c>
      <c r="Q1" s="20" t="s">
        <v>39</v>
      </c>
      <c r="R1" s="20" t="s">
        <v>22</v>
      </c>
      <c r="S1" s="20" t="s">
        <v>40</v>
      </c>
      <c r="T1" s="20" t="s">
        <v>41</v>
      </c>
      <c r="U1" s="20" t="s">
        <v>26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31</v>
      </c>
      <c r="C2" t="s">
        <v>27</v>
      </c>
      <c r="D2" t="s">
        <v>28</v>
      </c>
      <c r="E2" s="3">
        <v>1500</v>
      </c>
      <c r="F2" s="3">
        <v>1500</v>
      </c>
      <c r="G2" s="21">
        <v>126</v>
      </c>
      <c r="H2" s="22">
        <v>46</v>
      </c>
      <c r="I2" s="22">
        <v>46</v>
      </c>
      <c r="J2" s="23">
        <v>0</v>
      </c>
      <c r="K2" s="23">
        <v>46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31</v>
      </c>
      <c r="C3" t="s">
        <v>27</v>
      </c>
      <c r="D3" t="s">
        <v>7</v>
      </c>
      <c r="E3" s="3">
        <v>1500</v>
      </c>
      <c r="F3" s="3">
        <v>1500</v>
      </c>
      <c r="G3" s="21">
        <v>126</v>
      </c>
      <c r="H3" s="22">
        <v>600</v>
      </c>
      <c r="I3" s="22">
        <v>670</v>
      </c>
      <c r="J3" s="23">
        <v>0</v>
      </c>
      <c r="K3" s="23">
        <v>0</v>
      </c>
      <c r="L3" s="23">
        <v>600</v>
      </c>
      <c r="M3" s="23">
        <v>0</v>
      </c>
      <c r="N3" s="23">
        <v>0</v>
      </c>
      <c r="O3" s="23">
        <v>0</v>
      </c>
      <c r="P3" s="23">
        <v>0</v>
      </c>
      <c r="Q3" s="23">
        <v>2594</v>
      </c>
      <c r="R3" s="23">
        <v>0</v>
      </c>
      <c r="S3" s="23">
        <v>0</v>
      </c>
      <c r="T3" s="23">
        <v>0</v>
      </c>
      <c r="U3" s="23">
        <v>0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31</v>
      </c>
      <c r="C4" t="s">
        <v>30</v>
      </c>
      <c r="D4" t="s">
        <v>7</v>
      </c>
      <c r="E4" s="3">
        <v>1500</v>
      </c>
      <c r="F4" s="3">
        <v>1500</v>
      </c>
      <c r="G4" s="21">
        <v>126</v>
      </c>
      <c r="H4" s="22">
        <v>674</v>
      </c>
      <c r="I4" s="22">
        <v>1240</v>
      </c>
      <c r="J4" s="23">
        <v>0</v>
      </c>
      <c r="K4" s="23">
        <v>0</v>
      </c>
      <c r="L4" s="23">
        <v>0</v>
      </c>
      <c r="M4" s="23">
        <v>674</v>
      </c>
      <c r="N4" s="23">
        <v>0</v>
      </c>
      <c r="O4" s="23">
        <v>0</v>
      </c>
      <c r="P4" s="23">
        <v>1240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32</v>
      </c>
      <c r="C5" t="s">
        <v>27</v>
      </c>
      <c r="D5" t="s">
        <v>7</v>
      </c>
      <c r="E5" s="3">
        <v>1500</v>
      </c>
      <c r="F5" s="3">
        <v>1500</v>
      </c>
      <c r="G5" s="21">
        <v>124</v>
      </c>
      <c r="H5" s="22">
        <v>822</v>
      </c>
      <c r="I5" s="22">
        <v>858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2521</v>
      </c>
      <c r="R5" s="23">
        <v>0</v>
      </c>
      <c r="S5" s="23">
        <v>0</v>
      </c>
      <c r="T5" s="23">
        <v>0</v>
      </c>
      <c r="U5" s="23">
        <v>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23</v>
      </c>
      <c r="C6" t="s">
        <v>8</v>
      </c>
      <c r="D6" t="s">
        <v>7</v>
      </c>
      <c r="E6" s="3">
        <v>1500</v>
      </c>
      <c r="F6" s="3">
        <v>1500</v>
      </c>
      <c r="G6" s="21">
        <v>124</v>
      </c>
      <c r="H6" s="22">
        <v>575</v>
      </c>
      <c r="I6" s="22">
        <v>644</v>
      </c>
      <c r="J6" s="23">
        <v>0</v>
      </c>
      <c r="K6" s="23">
        <v>0</v>
      </c>
      <c r="L6" s="23">
        <v>575</v>
      </c>
      <c r="M6" s="23">
        <v>0</v>
      </c>
      <c r="N6" s="23">
        <v>0</v>
      </c>
      <c r="O6" s="23">
        <v>0</v>
      </c>
      <c r="P6" s="23">
        <v>0</v>
      </c>
      <c r="Q6" s="23">
        <v>2491</v>
      </c>
      <c r="R6" s="23">
        <v>0</v>
      </c>
      <c r="S6" s="23">
        <v>0</v>
      </c>
      <c r="T6" s="23">
        <v>0</v>
      </c>
      <c r="U6" s="23">
        <v>0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23</v>
      </c>
      <c r="C7" t="s">
        <v>27</v>
      </c>
      <c r="D7" t="s">
        <v>29</v>
      </c>
      <c r="E7" s="3">
        <v>1500</v>
      </c>
      <c r="F7" s="3">
        <v>1500</v>
      </c>
      <c r="G7" s="21">
        <v>124</v>
      </c>
      <c r="H7" s="22">
        <v>834</v>
      </c>
      <c r="I7" s="22">
        <v>834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834</v>
      </c>
      <c r="U7" s="23">
        <v>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23</v>
      </c>
      <c r="C8" t="s">
        <v>27</v>
      </c>
      <c r="D8" t="s">
        <v>7</v>
      </c>
      <c r="E8" s="3">
        <v>1500</v>
      </c>
      <c r="F8" s="3">
        <v>1500</v>
      </c>
      <c r="G8" s="21">
        <v>124</v>
      </c>
      <c r="H8" s="22">
        <v>675</v>
      </c>
      <c r="I8" s="22">
        <v>867</v>
      </c>
      <c r="J8" s="23">
        <v>0</v>
      </c>
      <c r="K8" s="23">
        <v>850</v>
      </c>
      <c r="L8" s="23">
        <v>850</v>
      </c>
      <c r="M8" s="23">
        <v>0</v>
      </c>
      <c r="N8" s="23">
        <v>0</v>
      </c>
      <c r="O8" s="23">
        <v>0</v>
      </c>
      <c r="P8" s="23">
        <v>0</v>
      </c>
      <c r="Q8" s="23">
        <v>2802</v>
      </c>
      <c r="R8" s="23">
        <v>867</v>
      </c>
      <c r="S8" s="23">
        <v>0</v>
      </c>
      <c r="T8" s="23">
        <v>0</v>
      </c>
      <c r="U8" s="23">
        <v>0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23</v>
      </c>
      <c r="C9" t="s">
        <v>30</v>
      </c>
      <c r="D9" t="s">
        <v>29</v>
      </c>
      <c r="E9" s="3">
        <v>1500</v>
      </c>
      <c r="F9" s="3">
        <v>1500</v>
      </c>
      <c r="G9" s="21">
        <v>124</v>
      </c>
      <c r="H9" s="22">
        <v>728.87</v>
      </c>
      <c r="I9" s="22">
        <v>728.87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728.87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23</v>
      </c>
      <c r="C10" t="s">
        <v>30</v>
      </c>
      <c r="D10" t="s">
        <v>7</v>
      </c>
      <c r="E10" s="3">
        <v>1500</v>
      </c>
      <c r="F10" s="3">
        <v>1500</v>
      </c>
      <c r="G10" s="21">
        <v>124</v>
      </c>
      <c r="H10" s="22">
        <v>675</v>
      </c>
      <c r="I10" s="22">
        <v>1240</v>
      </c>
      <c r="J10" s="23">
        <v>2161</v>
      </c>
      <c r="K10" s="23">
        <v>0</v>
      </c>
      <c r="L10" s="23">
        <v>0</v>
      </c>
      <c r="M10" s="23">
        <v>873</v>
      </c>
      <c r="N10" s="23">
        <v>825</v>
      </c>
      <c r="O10" s="23">
        <v>0</v>
      </c>
      <c r="P10" s="23">
        <v>1240</v>
      </c>
      <c r="Q10" s="23">
        <v>0</v>
      </c>
      <c r="R10" s="23">
        <v>0</v>
      </c>
      <c r="S10" s="23">
        <v>800</v>
      </c>
      <c r="T10" s="23">
        <v>0</v>
      </c>
      <c r="U10" s="23">
        <v>675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23</v>
      </c>
      <c r="C11" t="s">
        <v>24</v>
      </c>
      <c r="D11" t="s">
        <v>28</v>
      </c>
      <c r="E11" s="3">
        <v>1500</v>
      </c>
      <c r="F11" s="3">
        <v>1500</v>
      </c>
      <c r="G11" s="21">
        <v>124</v>
      </c>
      <c r="H11" s="22">
        <v>46</v>
      </c>
      <c r="I11" s="22">
        <v>46</v>
      </c>
      <c r="J11" s="23">
        <v>0</v>
      </c>
      <c r="K11" s="23">
        <v>46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23</v>
      </c>
      <c r="C12" t="s">
        <v>24</v>
      </c>
      <c r="D12" t="s">
        <v>7</v>
      </c>
      <c r="E12" s="3">
        <v>1500</v>
      </c>
      <c r="F12" s="3">
        <v>1500</v>
      </c>
      <c r="G12" s="21">
        <v>124</v>
      </c>
      <c r="H12" s="22">
        <v>575</v>
      </c>
      <c r="I12" s="22">
        <v>644</v>
      </c>
      <c r="J12" s="23">
        <v>0</v>
      </c>
      <c r="K12" s="23">
        <v>0</v>
      </c>
      <c r="L12" s="23">
        <v>575</v>
      </c>
      <c r="M12" s="23">
        <v>0</v>
      </c>
      <c r="N12" s="23">
        <v>0</v>
      </c>
      <c r="O12" s="23">
        <v>0</v>
      </c>
      <c r="P12" s="23">
        <v>0</v>
      </c>
      <c r="Q12" s="23">
        <v>2491</v>
      </c>
      <c r="R12" s="23">
        <v>0</v>
      </c>
      <c r="S12" s="23">
        <v>0</v>
      </c>
      <c r="T12" s="23">
        <v>0</v>
      </c>
      <c r="U12" s="23">
        <v>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42</v>
      </c>
      <c r="B13" t="s">
        <v>43</v>
      </c>
      <c r="C13" t="s">
        <v>8</v>
      </c>
      <c r="D13" t="s">
        <v>7</v>
      </c>
      <c r="E13" s="3">
        <v>1050</v>
      </c>
      <c r="F13" s="3">
        <v>1050</v>
      </c>
      <c r="G13" s="21">
        <v>124</v>
      </c>
      <c r="H13" s="22">
        <v>800</v>
      </c>
      <c r="I13" s="22">
        <v>925</v>
      </c>
      <c r="J13" s="23">
        <v>800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925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42</v>
      </c>
      <c r="B14" t="s">
        <v>43</v>
      </c>
      <c r="C14" t="s">
        <v>24</v>
      </c>
      <c r="D14" t="s">
        <v>7</v>
      </c>
      <c r="E14" s="3">
        <v>1050</v>
      </c>
      <c r="F14" s="3">
        <v>1050</v>
      </c>
      <c r="G14" s="21">
        <v>124</v>
      </c>
      <c r="H14" s="22">
        <v>925</v>
      </c>
      <c r="I14" s="22">
        <v>925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925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42</v>
      </c>
      <c r="B15" t="s">
        <v>43</v>
      </c>
      <c r="C15" t="s">
        <v>24</v>
      </c>
      <c r="D15" t="s">
        <v>9</v>
      </c>
      <c r="E15" s="3">
        <v>1050</v>
      </c>
      <c r="F15" s="3">
        <v>1050</v>
      </c>
      <c r="G15" s="21">
        <v>124</v>
      </c>
      <c r="H15" s="22">
        <v>800</v>
      </c>
      <c r="I15" s="22">
        <v>800</v>
      </c>
      <c r="J15" s="23">
        <v>800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42</v>
      </c>
      <c r="B16" t="s">
        <v>44</v>
      </c>
      <c r="C16" t="s">
        <v>8</v>
      </c>
      <c r="D16" t="s">
        <v>7</v>
      </c>
      <c r="E16" s="3">
        <v>1050</v>
      </c>
      <c r="F16" s="3">
        <v>1050</v>
      </c>
      <c r="G16" s="21">
        <v>124</v>
      </c>
      <c r="H16" s="22">
        <v>436</v>
      </c>
      <c r="I16" s="22">
        <v>674</v>
      </c>
      <c r="J16" s="23">
        <v>0</v>
      </c>
      <c r="K16" s="23">
        <v>436</v>
      </c>
      <c r="L16" s="23">
        <v>475</v>
      </c>
      <c r="M16" s="23">
        <v>674</v>
      </c>
      <c r="N16" s="23">
        <v>0</v>
      </c>
      <c r="O16" s="23">
        <v>0</v>
      </c>
      <c r="P16" s="23">
        <v>0</v>
      </c>
      <c r="Q16" s="23">
        <v>2076</v>
      </c>
      <c r="R16" s="23">
        <v>0</v>
      </c>
      <c r="S16" s="23">
        <v>550</v>
      </c>
      <c r="T16" s="23">
        <v>0</v>
      </c>
      <c r="U16" s="23">
        <v>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42</v>
      </c>
      <c r="B17" t="s">
        <v>44</v>
      </c>
      <c r="C17" t="s">
        <v>24</v>
      </c>
      <c r="D17" t="s">
        <v>28</v>
      </c>
      <c r="E17" s="3">
        <v>1050</v>
      </c>
      <c r="F17" s="3">
        <v>1050</v>
      </c>
      <c r="G17" s="21">
        <v>124</v>
      </c>
      <c r="H17" s="22">
        <v>69</v>
      </c>
      <c r="I17" s="22">
        <v>69</v>
      </c>
      <c r="J17" s="23">
        <v>0</v>
      </c>
      <c r="K17" s="23">
        <v>69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15</v>
      </c>
      <c r="B52" s="19" t="s">
        <v>1</v>
      </c>
      <c r="C52" s="19" t="s">
        <v>2</v>
      </c>
      <c r="D52" s="19" t="s">
        <v>3</v>
      </c>
      <c r="E52" s="20" t="s">
        <v>16</v>
      </c>
      <c r="F52" s="20" t="s">
        <v>17</v>
      </c>
      <c r="G52" s="20" t="s">
        <v>18</v>
      </c>
      <c r="H52" s="20" t="s">
        <v>19</v>
      </c>
      <c r="I52" s="20" t="s">
        <v>20</v>
      </c>
      <c r="J52" s="20" t="s">
        <v>21</v>
      </c>
      <c r="K52" s="20" t="s">
        <v>33</v>
      </c>
      <c r="L52" s="20" t="s">
        <v>34</v>
      </c>
      <c r="M52" s="20" t="s">
        <v>35</v>
      </c>
      <c r="N52" s="20" t="s">
        <v>36</v>
      </c>
      <c r="O52" s="20" t="s">
        <v>37</v>
      </c>
      <c r="P52" s="20" t="s">
        <v>38</v>
      </c>
      <c r="Q52" s="20" t="s">
        <v>39</v>
      </c>
      <c r="R52" s="20" t="s">
        <v>22</v>
      </c>
      <c r="S52" s="20" t="s">
        <v>40</v>
      </c>
      <c r="T52" s="20" t="s">
        <v>41</v>
      </c>
      <c r="U52" s="20" t="s">
        <v>26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6</v>
      </c>
      <c r="B53" t="s">
        <v>31</v>
      </c>
      <c r="C53" t="s">
        <v>27</v>
      </c>
      <c r="D53" t="s">
        <v>28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31</v>
      </c>
      <c r="C54" t="s">
        <v>27</v>
      </c>
      <c r="D54" t="s">
        <v>7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31</v>
      </c>
      <c r="C55" t="s">
        <v>30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32</v>
      </c>
      <c r="C56" t="s">
        <v>27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23</v>
      </c>
      <c r="C57" t="s">
        <v>8</v>
      </c>
      <c r="D57" t="s">
        <v>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23</v>
      </c>
      <c r="C58" t="s">
        <v>27</v>
      </c>
      <c r="D58" t="s">
        <v>29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23</v>
      </c>
      <c r="C59" t="s">
        <v>27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23</v>
      </c>
      <c r="C60" t="s">
        <v>30</v>
      </c>
      <c r="D60" t="s">
        <v>29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23</v>
      </c>
      <c r="C61" t="s">
        <v>30</v>
      </c>
      <c r="D61" t="s">
        <v>7</v>
      </c>
      <c r="E61" s="4">
        <f>IF('Shoppable Services'!$F$4=$D61,1,0)*IF('Shoppable Services'!$E$4=$C61,1,0)*IF('Shoppable Services'!$D$4=$B61,1,0)*IF('Shoppable Services'!$C$4=$A61,1,0)*$E10</f>
        <v>1500</v>
      </c>
      <c r="F61" s="4">
        <f>IF('Shoppable Services'!$F$4=$D61,1,0)*IF('Shoppable Services'!$E$4=$C61,1,0)*IF('Shoppable Services'!$D$4=$B61,1,0)*IF('Shoppable Services'!$C$4=$A61,1,0)*$F10</f>
        <v>1500</v>
      </c>
      <c r="G61" s="4">
        <f>IF('Shoppable Services'!$F$4=$D61,1,0)*IF('Shoppable Services'!$E$4=$C61,1,0)*IF('Shoppable Services'!$D$4=$B61,1,0)*IF('Shoppable Services'!$C$4=$A61,1,0)*$G10</f>
        <v>124</v>
      </c>
      <c r="H61" s="4">
        <f>IF('Shoppable Services'!$F$4=$D61,1,0)*IF('Shoppable Services'!$E$4=$C61,1,0)*IF('Shoppable Services'!$D$4=$B61,1,0)*IF('Shoppable Services'!$C$4=$A61,1,0)*$H10</f>
        <v>675</v>
      </c>
      <c r="I61" s="4">
        <f>IF('Shoppable Services'!$F$4=$D61,1,0)*IF('Shoppable Services'!$E$4=$C61,1,0)*IF('Shoppable Services'!$D$4=$B61,1,0)*IF('Shoppable Services'!$C$4=$A61,1,0)*$I10</f>
        <v>1240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825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23</v>
      </c>
      <c r="C62" t="s">
        <v>24</v>
      </c>
      <c r="D62" t="s">
        <v>28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23</v>
      </c>
      <c r="C63" t="s">
        <v>24</v>
      </c>
      <c r="D63" t="s">
        <v>7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42</v>
      </c>
      <c r="B64" t="s">
        <v>43</v>
      </c>
      <c r="C64" t="s">
        <v>8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42</v>
      </c>
      <c r="B65" t="s">
        <v>43</v>
      </c>
      <c r="C65" t="s">
        <v>24</v>
      </c>
      <c r="D65" t="s">
        <v>7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42</v>
      </c>
      <c r="B66" t="s">
        <v>43</v>
      </c>
      <c r="C66" t="s">
        <v>24</v>
      </c>
      <c r="D66" t="s">
        <v>9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42</v>
      </c>
      <c r="B67" t="s">
        <v>44</v>
      </c>
      <c r="C67" t="s">
        <v>8</v>
      </c>
      <c r="D67" t="s">
        <v>7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42</v>
      </c>
      <c r="B68" t="s">
        <v>44</v>
      </c>
      <c r="C68" t="s">
        <v>24</v>
      </c>
      <c r="D68" t="s">
        <v>28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E69" s="4">
        <f>COUNTIF(E53:E68,"&gt;0")</f>
        <v>1</v>
      </c>
      <c r="F69" s="4">
        <f>COUNTIF(F53:F68,"&gt;0")</f>
        <v>1</v>
      </c>
      <c r="G69" s="4">
        <f>COUNTIF(G53:G68,"&gt;0")</f>
        <v>1</v>
      </c>
      <c r="H69" s="4">
        <f>COUNTIF(H53:H68,"&gt;0")</f>
        <v>1</v>
      </c>
      <c r="I69" s="4">
        <f>COUNTIF(I53:I68,"&gt;0")</f>
        <v>1</v>
      </c>
      <c r="J69" s="4">
        <f>COUNTIF(J53:BE68,"&gt;0")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BF8F58-C6AC-4224-ACC9-4DB18B4286CE}"/>
</file>

<file path=customXml/itemProps2.xml><?xml version="1.0" encoding="utf-8"?>
<ds:datastoreItem xmlns:ds="http://schemas.openxmlformats.org/officeDocument/2006/customXml" ds:itemID="{5E1C83D1-A0CB-45B2-86EB-8B4DCDD2773F}"/>
</file>

<file path=customXml/itemProps3.xml><?xml version="1.0" encoding="utf-8"?>
<ds:datastoreItem xmlns:ds="http://schemas.openxmlformats.org/officeDocument/2006/customXml" ds:itemID="{4A99D3E0-6303-401D-B47D-76593D13C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2022-02-07T14:51:36Z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