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L4" i="6" l="1"/>
  <c r="K4" i="6"/>
  <c r="J4" i="6"/>
  <c r="I4" i="6"/>
  <c r="G4" i="6"/>
  <c r="I93" i="1"/>
  <c r="H93" i="1"/>
  <c r="G93" i="1"/>
  <c r="F93" i="1"/>
  <c r="E93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93" i="1" l="1"/>
  <c r="H4" i="6" s="1"/>
</calcChain>
</file>

<file path=xl/sharedStrings.xml><?xml version="1.0" encoding="utf-8"?>
<sst xmlns="http://schemas.openxmlformats.org/spreadsheetml/2006/main" count="468" uniqueCount="67">
  <si>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</si>
  <si>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</si>
  <si>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</si>
  <si>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</si>
  <si>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</si>
  <si>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</si>
  <si>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</si>
  <si>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</si>
  <si>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</si>
  <si>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</si>
  <si>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</si>
  <si>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</si>
  <si>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</si>
  <si>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</si>
  <si>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</si>
  <si>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</si>
  <si>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</si>
  <si>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</si>
  <si>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</si>
  <si>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</si>
  <si>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</si>
  <si>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</si>
  <si>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</si>
  <si>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</si>
  <si>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</si>
  <si>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</si>
  <si>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</si>
  <si>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</si>
  <si>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</si>
  <si>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</si>
  <si>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</si>
  <si>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</si>
  <si>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HUMANA Rate</t>
  </si>
  <si>
    <t>MAGELLAN BEHAVIORAL Rate</t>
  </si>
  <si>
    <t>Inpatient - ALL</t>
  </si>
  <si>
    <t>Adult</t>
  </si>
  <si>
    <t>% of Charges</t>
  </si>
  <si>
    <t>All Ages</t>
  </si>
  <si>
    <t>Inpatient - Detox</t>
  </si>
  <si>
    <t>IOP - SUD</t>
  </si>
  <si>
    <t>AETNA HMO/PPO Rate</t>
  </si>
  <si>
    <t>AETNA MANAGED MEDICA Rate</t>
  </si>
  <si>
    <t>AMERIGROUP MGD MCAID Rate</t>
  </si>
  <si>
    <t>AMERIVANTAGE MGD MDC Rate</t>
  </si>
  <si>
    <t>BCBS PPO Rate</t>
  </si>
  <si>
    <t>BCBS TRADITIONAL Rate</t>
  </si>
  <si>
    <t>BEACON HEALTH/VALUE Rate</t>
  </si>
  <si>
    <t>BEACON MGD MCAID Rate</t>
  </si>
  <si>
    <t>CENPATICO MANAGED ME Rate</t>
  </si>
  <si>
    <t>CENPATICO/SUPERIOR H Rate</t>
  </si>
  <si>
    <t>CIGNA HLTHSPRING MGD Rate</t>
  </si>
  <si>
    <t>HEALTHSCOPE BENEFITS Rate</t>
  </si>
  <si>
    <t>HEALTHSPRING MGD MCA Rate</t>
  </si>
  <si>
    <t>HUMANA MNGD MCR Rate</t>
  </si>
  <si>
    <t>MOLINA MARKETPLACE Rate</t>
  </si>
  <si>
    <t>MOLINA MEDICAID Rate</t>
  </si>
  <si>
    <t>MOLINA MEDICARE Rate</t>
  </si>
  <si>
    <t>SCOTT WHITE HEALTH P Rate</t>
  </si>
  <si>
    <t>SCOTT WHITE MEDICARE Rate</t>
  </si>
  <si>
    <t>TRICARE SOUTH Rate</t>
  </si>
  <si>
    <t>UBH MEDICAID Rate</t>
  </si>
  <si>
    <t>UBH MGD MCARE Rate</t>
  </si>
  <si>
    <t>WELLCARE MGD MCARE Rate</t>
  </si>
  <si>
    <t>% of Medicare PPS</t>
  </si>
  <si>
    <t>Geriatric</t>
  </si>
  <si>
    <t>Intensive Outpatient - ALL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</si>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</sst>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3" sqref="B63"/>
    </sheetView>
  </sheetViews>
  <sheetFormatPr defaultRowHeight="15" outlineLevelRow="1"/>
  <cols>
    <col min="2" max="2" width="28" style="8" bestFit="1" customWidth="1"/>
    <col min="3" max="3" width="16.85546875" style="8" customWidth="1"/>
    <col min="4" max="4" width="24.42578125" style="8" bestFit="1" customWidth="1"/>
    <col min="5" max="11" width="16.85546875" style="8" customWidth="1"/>
    <col min="12" max="12" width="12.42578125" customWidth="1"/>
  </cols>
  <sheetData>
    <row r="1" spans="1:12">
      <c r="A1" s="15" t="s">
        <v>31</v>
      </c>
    </row>
    <row r="2" spans="1:12">
      <c r="B2" s="20" t="s">
        <v>17</v>
      </c>
      <c r="C2" s="20"/>
      <c r="D2" s="20"/>
      <c r="E2" s="20"/>
      <c r="F2" s="20"/>
    </row>
    <row r="3" spans="1:12">
      <c r="B3" s="9" t="s">
        <v>15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14</v>
      </c>
      <c r="H3" s="9" t="s">
        <v>16</v>
      </c>
      <c r="I3" s="9" t="s">
        <v>4</v>
      </c>
      <c r="J3" s="9" t="s">
        <v>5</v>
      </c>
      <c r="K3" s="9" t="s">
        <v>13</v>
      </c>
      <c r="L3" s="9" t="s">
        <v>20</v>
      </c>
    </row>
    <row r="4" spans="1:12">
      <c r="B4" s="10" t="s">
        <v>55</v>
      </c>
      <c r="C4" s="10" t="s">
        <v>9</v>
      </c>
      <c r="D4" s="10" t="s">
        <v>25</v>
      </c>
      <c r="E4" s="10" t="s">
        <v>37</v>
      </c>
      <c r="F4" s="10" t="s">
        <v>10</v>
      </c>
      <c r="G4" s="11">
        <f>IF(Data!$G$93&gt;1,"Error",MAX(Data!G53:G92))</f>
        <v>124</v>
      </c>
      <c r="H4" s="12">
        <f>IF(Data!$J$93&gt;1,"Error",IF(Data!$J$93=0,"N/A",MAX(Data!J53:BD92)))</f>
        <v>750</v>
      </c>
      <c r="I4" s="12">
        <f>IF(Data!$H$93&gt;1,"Error",SUM(Data!H53:H92))</f>
        <v>750</v>
      </c>
      <c r="J4" s="12">
        <f>IF(Data!$I$93&gt;1,"Error",SUM(Data!I53:I92))</f>
        <v>750</v>
      </c>
      <c r="K4" s="12">
        <f>IF(Data!$E$93&gt;1,"Error",SUM(Data!E53:E92))</f>
        <v>2000</v>
      </c>
      <c r="L4" s="12">
        <f>IF(Data!$F$93&gt;1,"Error",SUM(Data!F53:F92))</f>
        <v>2000</v>
      </c>
    </row>
    <row r="7" spans="1:12" hidden="1" outlineLevel="1">
      <c r="B7" s="14" t="s">
        <v>15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4" t="s">
        <v>40</v>
      </c>
      <c r="C8" t="s">
        <v>9</v>
      </c>
      <c r="D8" t="s">
        <v>34</v>
      </c>
      <c r="E8" t="s">
        <v>11</v>
      </c>
      <c r="F8" t="s">
        <v>10</v>
      </c>
    </row>
    <row r="9" spans="1:12" ht="30" hidden="1" outlineLevel="1">
      <c r="B9" s="14" t="s">
        <v>41</v>
      </c>
      <c r="C9" t="s">
        <v>27</v>
      </c>
      <c r="D9" t="s">
        <v>38</v>
      </c>
      <c r="E9" t="s">
        <v>35</v>
      </c>
      <c r="F9" t="s">
        <v>63</v>
      </c>
    </row>
    <row r="10" spans="1:12" ht="30" hidden="1" outlineLevel="1">
      <c r="B10" s="14" t="s">
        <v>42</v>
      </c>
      <c r="C10" s="13"/>
      <c r="D10" t="s">
        <v>25</v>
      </c>
      <c r="E10" t="s">
        <v>37</v>
      </c>
      <c r="F10" t="s">
        <v>36</v>
      </c>
    </row>
    <row r="11" spans="1:12" ht="30" hidden="1" outlineLevel="1">
      <c r="B11" s="14" t="s">
        <v>43</v>
      </c>
      <c r="C11"/>
      <c r="D11" t="s">
        <v>65</v>
      </c>
      <c r="E11" t="s">
        <v>64</v>
      </c>
      <c r="F11" t="s">
        <v>12</v>
      </c>
    </row>
    <row r="12" spans="1:12" hidden="1" outlineLevel="1">
      <c r="B12" s="14" t="s">
        <v>44</v>
      </c>
      <c r="C12"/>
      <c r="D12" t="s">
        <v>28</v>
      </c>
      <c r="E12" t="s">
        <v>26</v>
      </c>
      <c r="F12"/>
    </row>
    <row r="13" spans="1:12" hidden="1" outlineLevel="1">
      <c r="B13" s="14" t="s">
        <v>45</v>
      </c>
      <c r="C13"/>
      <c r="D13" t="s">
        <v>39</v>
      </c>
      <c r="E13"/>
      <c r="F13"/>
    </row>
    <row r="14" spans="1:12" hidden="1" outlineLevel="1">
      <c r="B14" s="14" t="s">
        <v>46</v>
      </c>
      <c r="C14"/>
      <c r="D14" t="s">
        <v>29</v>
      </c>
      <c r="E14"/>
      <c r="F14"/>
    </row>
    <row r="15" spans="1:12" hidden="1" outlineLevel="1">
      <c r="B15" s="14" t="s">
        <v>47</v>
      </c>
      <c r="C15"/>
      <c r="D15" t="s">
        <v>30</v>
      </c>
      <c r="E15"/>
      <c r="F15"/>
    </row>
    <row r="16" spans="1:12" ht="30" hidden="1" outlineLevel="1">
      <c r="B16" s="14" t="s">
        <v>48</v>
      </c>
      <c r="C16"/>
      <c r="D16" t="s">
        <v>66</v>
      </c>
      <c r="E16"/>
      <c r="F16"/>
    </row>
    <row r="17" spans="2:6" hidden="1" outlineLevel="1">
      <c r="B17" s="14" t="s">
        <v>49</v>
      </c>
      <c r="C17"/>
      <c r="D17"/>
      <c r="E17"/>
      <c r="F17"/>
    </row>
    <row r="18" spans="2:6" hidden="1" outlineLevel="1">
      <c r="B18" s="14" t="s">
        <v>6</v>
      </c>
      <c r="C18"/>
      <c r="D18"/>
      <c r="E18"/>
      <c r="F18"/>
    </row>
    <row r="19" spans="2:6" hidden="1" outlineLevel="1">
      <c r="B19" s="14" t="s">
        <v>50</v>
      </c>
      <c r="C19"/>
      <c r="D19"/>
      <c r="E19"/>
      <c r="F19"/>
    </row>
    <row r="20" spans="2:6" hidden="1" outlineLevel="1">
      <c r="B20" s="14" t="s">
        <v>7</v>
      </c>
      <c r="C20"/>
      <c r="D20"/>
      <c r="E20"/>
      <c r="F20"/>
    </row>
    <row r="21" spans="2:6" hidden="1" outlineLevel="1">
      <c r="B21" s="14" t="s">
        <v>51</v>
      </c>
      <c r="C21"/>
      <c r="D21"/>
      <c r="E21"/>
      <c r="F21"/>
    </row>
    <row r="22" spans="2:6" ht="30" hidden="1" outlineLevel="1">
      <c r="B22" s="14" t="s">
        <v>52</v>
      </c>
      <c r="C22"/>
      <c r="D22"/>
      <c r="E22"/>
      <c r="F22"/>
    </row>
    <row r="23" spans="2:6" hidden="1" outlineLevel="1">
      <c r="B23" s="14" t="s">
        <v>32</v>
      </c>
      <c r="C23"/>
      <c r="D23"/>
      <c r="E23"/>
      <c r="F23"/>
    </row>
    <row r="24" spans="2:6" hidden="1" outlineLevel="1">
      <c r="B24" s="14" t="s">
        <v>53</v>
      </c>
      <c r="C24"/>
      <c r="D24"/>
      <c r="E24"/>
      <c r="F24"/>
    </row>
    <row r="25" spans="2:6" hidden="1" outlineLevel="1">
      <c r="B25" s="14" t="s">
        <v>33</v>
      </c>
      <c r="C25"/>
      <c r="D25"/>
      <c r="E25"/>
      <c r="F25"/>
    </row>
    <row r="26" spans="2:6" hidden="1" outlineLevel="1">
      <c r="B26" s="14" t="s">
        <v>54</v>
      </c>
      <c r="C26"/>
      <c r="D26"/>
      <c r="E26"/>
      <c r="F26"/>
    </row>
    <row r="27" spans="2:6" hidden="1" outlineLevel="1">
      <c r="B27" s="14" t="s">
        <v>55</v>
      </c>
      <c r="C27"/>
      <c r="D27"/>
      <c r="E27"/>
      <c r="F27"/>
    </row>
    <row r="28" spans="2:6" hidden="1" outlineLevel="1">
      <c r="B28" s="14" t="s">
        <v>56</v>
      </c>
      <c r="C28"/>
      <c r="D28"/>
      <c r="E28"/>
      <c r="F28"/>
    </row>
    <row r="29" spans="2:6" hidden="1" outlineLevel="1">
      <c r="B29" s="14" t="s">
        <v>57</v>
      </c>
      <c r="C29"/>
      <c r="D29"/>
      <c r="E29"/>
      <c r="F29"/>
    </row>
    <row r="30" spans="2:6" hidden="1" outlineLevel="1">
      <c r="B30" s="14" t="s">
        <v>58</v>
      </c>
      <c r="C30"/>
      <c r="D30"/>
      <c r="E30"/>
      <c r="F30"/>
    </row>
    <row r="31" spans="2:6" hidden="1" outlineLevel="1">
      <c r="B31" s="14" t="s">
        <v>24</v>
      </c>
      <c r="C31"/>
      <c r="D31"/>
      <c r="E31"/>
      <c r="F31"/>
    </row>
    <row r="32" spans="2:6" hidden="1" outlineLevel="1">
      <c r="B32" s="14" t="s">
        <v>59</v>
      </c>
      <c r="C32"/>
      <c r="D32"/>
      <c r="E32"/>
      <c r="F32"/>
    </row>
    <row r="33" spans="2:6" hidden="1" outlineLevel="1">
      <c r="B33" s="14" t="s">
        <v>60</v>
      </c>
      <c r="C33"/>
      <c r="D33"/>
      <c r="E33"/>
      <c r="F33"/>
    </row>
    <row r="34" spans="2:6" hidden="1" outlineLevel="1">
      <c r="B34" s="14" t="s">
        <v>61</v>
      </c>
      <c r="C34"/>
      <c r="D34"/>
      <c r="E34"/>
      <c r="F34"/>
    </row>
    <row r="35" spans="2:6" hidden="1" outlineLevel="1">
      <c r="B35" s="14" t="s">
        <v>8</v>
      </c>
      <c r="C35"/>
      <c r="D35"/>
      <c r="E35"/>
      <c r="F35"/>
    </row>
    <row r="36" spans="2:6" hidden="1" outlineLevel="1">
      <c r="B36" s="14" t="s">
        <v>62</v>
      </c>
      <c r="C36"/>
      <c r="D36"/>
      <c r="E36"/>
      <c r="F36"/>
    </row>
    <row r="37" spans="2:6" hidden="1" outlineLevel="1">
      <c r="B37" s="14"/>
      <c r="C37"/>
      <c r="D37"/>
      <c r="E37"/>
      <c r="F37"/>
    </row>
    <row r="38" spans="2:6" hidden="1" outlineLevel="1">
      <c r="B38" s="14"/>
      <c r="C38"/>
      <c r="D38"/>
      <c r="E38"/>
      <c r="F38"/>
    </row>
    <row r="39" spans="2:6" hidden="1" outlineLevel="1">
      <c r="B39" s="14"/>
      <c r="C39"/>
      <c r="D39"/>
      <c r="E39"/>
      <c r="F39"/>
    </row>
    <row r="40" spans="2:6" hidden="1" outlineLevel="1">
      <c r="B40" s="14"/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$D$8:$D$16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$B$8:$B$36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3"/>
  <sheetViews>
    <sheetView topLeftCell="A70" workbookViewId="0">
      <selection activeCell="E93" sqref="E93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18</v>
      </c>
      <c r="B1" s="1" t="s">
        <v>1</v>
      </c>
      <c r="C1" s="1" t="s">
        <v>2</v>
      </c>
      <c r="D1" s="1" t="s">
        <v>3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6</v>
      </c>
      <c r="U1" s="2" t="s">
        <v>50</v>
      </c>
      <c r="V1" s="2" t="s">
        <v>7</v>
      </c>
      <c r="W1" s="2" t="s">
        <v>51</v>
      </c>
      <c r="X1" s="2" t="s">
        <v>52</v>
      </c>
      <c r="Y1" s="2" t="s">
        <v>32</v>
      </c>
      <c r="Z1" s="2" t="s">
        <v>53</v>
      </c>
      <c r="AA1" s="2" t="s">
        <v>33</v>
      </c>
      <c r="AB1" s="2" t="s">
        <v>54</v>
      </c>
      <c r="AC1" s="2" t="s">
        <v>55</v>
      </c>
      <c r="AD1" s="2" t="s">
        <v>56</v>
      </c>
      <c r="AE1" s="2" t="s">
        <v>57</v>
      </c>
      <c r="AF1" s="2" t="s">
        <v>58</v>
      </c>
      <c r="AG1" s="2" t="s">
        <v>24</v>
      </c>
      <c r="AH1" s="2" t="s">
        <v>59</v>
      </c>
      <c r="AI1" s="2" t="s">
        <v>60</v>
      </c>
      <c r="AJ1" s="2" t="s">
        <v>61</v>
      </c>
      <c r="AK1" s="2" t="s">
        <v>8</v>
      </c>
      <c r="AL1" s="2" t="s">
        <v>62</v>
      </c>
      <c r="AM1" s="16"/>
      <c r="AN1" s="16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9</v>
      </c>
      <c r="B2" t="s">
        <v>34</v>
      </c>
      <c r="C2" t="s">
        <v>11</v>
      </c>
      <c r="D2" t="s">
        <v>10</v>
      </c>
      <c r="E2" s="3">
        <v>2000</v>
      </c>
      <c r="F2" s="3">
        <v>2000</v>
      </c>
      <c r="G2" s="17">
        <v>124</v>
      </c>
      <c r="H2" s="18">
        <v>815</v>
      </c>
      <c r="I2" s="18">
        <v>815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815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/>
      <c r="AN2" s="19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9</v>
      </c>
      <c r="B3" t="s">
        <v>34</v>
      </c>
      <c r="C3" t="s">
        <v>35</v>
      </c>
      <c r="D3" t="s">
        <v>63</v>
      </c>
      <c r="E3" s="3">
        <v>2000</v>
      </c>
      <c r="F3" s="3">
        <v>2000</v>
      </c>
      <c r="G3" s="17">
        <v>124</v>
      </c>
      <c r="H3" s="18">
        <v>100</v>
      </c>
      <c r="I3" s="18">
        <v>100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100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/>
      <c r="AN3" s="1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9</v>
      </c>
      <c r="B4" t="s">
        <v>34</v>
      </c>
      <c r="C4" t="s">
        <v>35</v>
      </c>
      <c r="D4" t="s">
        <v>10</v>
      </c>
      <c r="E4" s="3">
        <v>2000</v>
      </c>
      <c r="F4" s="3">
        <v>2000</v>
      </c>
      <c r="G4" s="17">
        <v>124</v>
      </c>
      <c r="H4" s="18">
        <v>755</v>
      </c>
      <c r="I4" s="18">
        <v>755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755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/>
      <c r="AN4" s="19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9</v>
      </c>
      <c r="B5" t="s">
        <v>34</v>
      </c>
      <c r="C5" t="s">
        <v>37</v>
      </c>
      <c r="D5" t="s">
        <v>63</v>
      </c>
      <c r="E5" s="3">
        <v>2000</v>
      </c>
      <c r="F5" s="3">
        <v>2000</v>
      </c>
      <c r="G5" s="17">
        <v>124</v>
      </c>
      <c r="H5" s="18">
        <v>100</v>
      </c>
      <c r="I5" s="18">
        <v>110</v>
      </c>
      <c r="J5" s="19">
        <v>0</v>
      </c>
      <c r="K5" s="19">
        <v>0</v>
      </c>
      <c r="L5" s="19">
        <v>0</v>
      </c>
      <c r="M5" s="19">
        <v>100</v>
      </c>
      <c r="N5" s="19">
        <v>0</v>
      </c>
      <c r="O5" s="19">
        <v>0</v>
      </c>
      <c r="P5" s="19">
        <v>0</v>
      </c>
      <c r="Q5" s="19">
        <v>0</v>
      </c>
      <c r="R5" s="19">
        <v>100</v>
      </c>
      <c r="S5" s="19">
        <v>0</v>
      </c>
      <c r="T5" s="19">
        <v>0</v>
      </c>
      <c r="U5" s="19">
        <v>102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110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100</v>
      </c>
      <c r="AM5" s="19"/>
      <c r="AN5" s="19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9</v>
      </c>
      <c r="B6" t="s">
        <v>34</v>
      </c>
      <c r="C6" t="s">
        <v>37</v>
      </c>
      <c r="D6" t="s">
        <v>10</v>
      </c>
      <c r="E6" s="3">
        <v>2000</v>
      </c>
      <c r="F6" s="3">
        <v>2000</v>
      </c>
      <c r="G6" s="17">
        <v>124</v>
      </c>
      <c r="H6" s="18">
        <v>544.82000000000005</v>
      </c>
      <c r="I6" s="18">
        <v>912.95</v>
      </c>
      <c r="J6" s="19">
        <v>754</v>
      </c>
      <c r="K6" s="19">
        <v>890</v>
      </c>
      <c r="L6" s="19">
        <v>662.4</v>
      </c>
      <c r="M6" s="19">
        <v>0</v>
      </c>
      <c r="N6" s="19">
        <v>847</v>
      </c>
      <c r="O6" s="19">
        <v>0</v>
      </c>
      <c r="P6" s="19">
        <v>753</v>
      </c>
      <c r="Q6" s="19">
        <v>620</v>
      </c>
      <c r="R6" s="19">
        <v>0</v>
      </c>
      <c r="S6" s="19">
        <v>630</v>
      </c>
      <c r="T6" s="19">
        <v>815</v>
      </c>
      <c r="U6" s="19">
        <v>0</v>
      </c>
      <c r="V6" s="19">
        <v>780</v>
      </c>
      <c r="W6" s="19">
        <v>0</v>
      </c>
      <c r="X6" s="19">
        <v>544.82000000000005</v>
      </c>
      <c r="Y6" s="19">
        <v>730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760</v>
      </c>
      <c r="AF6" s="19">
        <v>0</v>
      </c>
      <c r="AG6" s="19">
        <v>912.95</v>
      </c>
      <c r="AH6" s="19">
        <v>912.95</v>
      </c>
      <c r="AI6" s="19">
        <v>725</v>
      </c>
      <c r="AJ6" s="19">
        <v>861.83</v>
      </c>
      <c r="AK6" s="19">
        <v>770</v>
      </c>
      <c r="AL6" s="19">
        <v>0</v>
      </c>
      <c r="AM6" s="19"/>
      <c r="AN6" s="19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9</v>
      </c>
      <c r="B7" t="s">
        <v>34</v>
      </c>
      <c r="C7" t="s">
        <v>64</v>
      </c>
      <c r="D7" t="s">
        <v>10</v>
      </c>
      <c r="E7" s="3">
        <v>2000</v>
      </c>
      <c r="F7" s="3">
        <v>2000</v>
      </c>
      <c r="G7" s="17">
        <v>124</v>
      </c>
      <c r="H7" s="18">
        <v>909</v>
      </c>
      <c r="I7" s="18">
        <v>909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909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/>
      <c r="AN7" s="19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9</v>
      </c>
      <c r="B8" t="s">
        <v>38</v>
      </c>
      <c r="C8" t="s">
        <v>35</v>
      </c>
      <c r="D8" t="s">
        <v>10</v>
      </c>
      <c r="E8" s="3">
        <v>2000</v>
      </c>
      <c r="F8" s="3">
        <v>2000</v>
      </c>
      <c r="G8" s="17">
        <v>126</v>
      </c>
      <c r="H8" s="18">
        <v>805</v>
      </c>
      <c r="I8" s="18">
        <v>805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805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/>
      <c r="AN8" s="19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9</v>
      </c>
      <c r="B9" t="s">
        <v>38</v>
      </c>
      <c r="C9" t="s">
        <v>37</v>
      </c>
      <c r="D9" t="s">
        <v>63</v>
      </c>
      <c r="E9" s="3">
        <v>2000</v>
      </c>
      <c r="F9" s="3">
        <v>2000</v>
      </c>
      <c r="G9" s="17">
        <v>126</v>
      </c>
      <c r="H9" s="18">
        <v>100</v>
      </c>
      <c r="I9" s="18">
        <v>100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100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/>
      <c r="AN9" s="1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9</v>
      </c>
      <c r="B10" t="s">
        <v>38</v>
      </c>
      <c r="C10" t="s">
        <v>37</v>
      </c>
      <c r="D10" t="s">
        <v>10</v>
      </c>
      <c r="E10" s="3">
        <v>2000</v>
      </c>
      <c r="F10" s="3">
        <v>2000</v>
      </c>
      <c r="G10" s="17">
        <v>126</v>
      </c>
      <c r="H10" s="18">
        <v>725</v>
      </c>
      <c r="I10" s="18">
        <v>725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725</v>
      </c>
      <c r="AC10" s="19">
        <v>725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/>
      <c r="AN10" s="19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9</v>
      </c>
      <c r="B11" t="s">
        <v>25</v>
      </c>
      <c r="C11" t="s">
        <v>11</v>
      </c>
      <c r="D11" t="s">
        <v>10</v>
      </c>
      <c r="E11" s="3">
        <v>2000</v>
      </c>
      <c r="F11" s="3">
        <v>2000</v>
      </c>
      <c r="G11" s="17">
        <v>124</v>
      </c>
      <c r="H11" s="18">
        <v>805</v>
      </c>
      <c r="I11" s="18">
        <v>805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805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/>
      <c r="AN11" s="1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9</v>
      </c>
      <c r="B12" t="s">
        <v>25</v>
      </c>
      <c r="C12" t="s">
        <v>35</v>
      </c>
      <c r="D12" t="s">
        <v>10</v>
      </c>
      <c r="E12" s="3">
        <v>2000</v>
      </c>
      <c r="F12" s="3">
        <v>2000</v>
      </c>
      <c r="G12" s="17">
        <v>124</v>
      </c>
      <c r="H12" s="18">
        <v>750</v>
      </c>
      <c r="I12" s="18">
        <v>805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805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750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/>
      <c r="AN12" s="1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9</v>
      </c>
      <c r="B13" t="s">
        <v>25</v>
      </c>
      <c r="C13" t="s">
        <v>37</v>
      </c>
      <c r="D13" t="s">
        <v>63</v>
      </c>
      <c r="E13" s="3">
        <v>2000</v>
      </c>
      <c r="F13" s="3">
        <v>2000</v>
      </c>
      <c r="G13" s="17">
        <v>124</v>
      </c>
      <c r="H13" s="18">
        <v>100</v>
      </c>
      <c r="I13" s="18">
        <v>100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100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/>
      <c r="AN13" s="1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9</v>
      </c>
      <c r="B14" t="s">
        <v>25</v>
      </c>
      <c r="C14" t="s">
        <v>37</v>
      </c>
      <c r="D14" t="s">
        <v>10</v>
      </c>
      <c r="E14" s="3">
        <v>2000</v>
      </c>
      <c r="F14" s="3">
        <v>2000</v>
      </c>
      <c r="G14" s="17">
        <v>124</v>
      </c>
      <c r="H14" s="18">
        <v>750</v>
      </c>
      <c r="I14" s="18">
        <v>750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750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/>
      <c r="AN14" s="19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9</v>
      </c>
      <c r="B15" t="s">
        <v>25</v>
      </c>
      <c r="C15" t="s">
        <v>26</v>
      </c>
      <c r="D15" t="s">
        <v>10</v>
      </c>
      <c r="E15" s="3">
        <v>2000</v>
      </c>
      <c r="F15" s="3">
        <v>2000</v>
      </c>
      <c r="G15" s="17">
        <v>124</v>
      </c>
      <c r="H15" s="18">
        <v>805</v>
      </c>
      <c r="I15" s="18">
        <v>805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805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/>
      <c r="AN15" s="1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9</v>
      </c>
      <c r="B16" t="s">
        <v>25</v>
      </c>
      <c r="C16" t="s">
        <v>64</v>
      </c>
      <c r="D16" t="s">
        <v>10</v>
      </c>
      <c r="E16" s="3">
        <v>2000</v>
      </c>
      <c r="F16" s="3">
        <v>2000</v>
      </c>
      <c r="G16" s="17">
        <v>124</v>
      </c>
      <c r="H16" s="18">
        <v>805</v>
      </c>
      <c r="I16" s="18">
        <v>805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805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/>
      <c r="AN16" s="19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27</v>
      </c>
      <c r="B17" t="s">
        <v>65</v>
      </c>
      <c r="C17" t="s">
        <v>35</v>
      </c>
      <c r="D17" t="s">
        <v>63</v>
      </c>
      <c r="E17" s="3">
        <v>750</v>
      </c>
      <c r="F17" s="3">
        <v>750</v>
      </c>
      <c r="G17" s="17">
        <v>905</v>
      </c>
      <c r="H17" s="18">
        <v>100</v>
      </c>
      <c r="I17" s="18">
        <v>100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100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/>
      <c r="AN17" s="19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27</v>
      </c>
      <c r="B18" t="s">
        <v>65</v>
      </c>
      <c r="C18" t="s">
        <v>37</v>
      </c>
      <c r="D18" t="s">
        <v>63</v>
      </c>
      <c r="E18" s="3">
        <v>750</v>
      </c>
      <c r="F18" s="3">
        <v>750</v>
      </c>
      <c r="G18" s="17">
        <v>905</v>
      </c>
      <c r="H18" s="18">
        <v>100</v>
      </c>
      <c r="I18" s="18">
        <v>110</v>
      </c>
      <c r="J18" s="19">
        <v>0</v>
      </c>
      <c r="K18" s="19">
        <v>0</v>
      </c>
      <c r="L18" s="19">
        <v>0</v>
      </c>
      <c r="M18" s="19">
        <v>100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110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/>
      <c r="AN18" s="19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27</v>
      </c>
      <c r="B19" t="s">
        <v>65</v>
      </c>
      <c r="C19" t="s">
        <v>37</v>
      </c>
      <c r="D19" t="s">
        <v>10</v>
      </c>
      <c r="E19" s="3">
        <v>750</v>
      </c>
      <c r="F19" s="3">
        <v>750</v>
      </c>
      <c r="G19" s="17">
        <v>905</v>
      </c>
      <c r="H19" s="18">
        <v>130</v>
      </c>
      <c r="I19" s="18">
        <v>240</v>
      </c>
      <c r="J19" s="19">
        <v>177</v>
      </c>
      <c r="K19" s="19">
        <v>177</v>
      </c>
      <c r="L19" s="19">
        <v>170</v>
      </c>
      <c r="M19" s="19">
        <v>0</v>
      </c>
      <c r="N19" s="19">
        <v>0</v>
      </c>
      <c r="O19" s="19">
        <v>0</v>
      </c>
      <c r="P19" s="19">
        <v>240</v>
      </c>
      <c r="Q19" s="19">
        <v>130</v>
      </c>
      <c r="R19" s="19">
        <v>0</v>
      </c>
      <c r="S19" s="19">
        <v>200</v>
      </c>
      <c r="T19" s="19">
        <v>216</v>
      </c>
      <c r="U19" s="19">
        <v>0</v>
      </c>
      <c r="V19" s="19">
        <v>235</v>
      </c>
      <c r="W19" s="19">
        <v>0</v>
      </c>
      <c r="X19" s="19">
        <v>0</v>
      </c>
      <c r="Y19" s="19">
        <v>161</v>
      </c>
      <c r="Z19" s="19">
        <v>0</v>
      </c>
      <c r="AA19" s="19">
        <v>180</v>
      </c>
      <c r="AB19" s="19">
        <v>225</v>
      </c>
      <c r="AC19" s="19">
        <v>0</v>
      </c>
      <c r="AD19" s="19">
        <v>0</v>
      </c>
      <c r="AE19" s="19">
        <v>185</v>
      </c>
      <c r="AF19" s="19">
        <v>0</v>
      </c>
      <c r="AG19" s="19">
        <v>197.94</v>
      </c>
      <c r="AH19" s="19">
        <v>197.94</v>
      </c>
      <c r="AI19" s="19">
        <v>172</v>
      </c>
      <c r="AJ19" s="19">
        <v>172</v>
      </c>
      <c r="AK19" s="19">
        <v>182</v>
      </c>
      <c r="AL19" s="19">
        <v>0</v>
      </c>
      <c r="AM19" s="19"/>
      <c r="AN19" s="19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27</v>
      </c>
      <c r="B20" t="s">
        <v>28</v>
      </c>
      <c r="C20" t="s">
        <v>11</v>
      </c>
      <c r="D20" t="s">
        <v>10</v>
      </c>
      <c r="E20" s="3">
        <v>750</v>
      </c>
      <c r="F20" s="3">
        <v>750</v>
      </c>
      <c r="G20" s="17">
        <v>905</v>
      </c>
      <c r="H20" s="18">
        <v>201</v>
      </c>
      <c r="I20" s="18">
        <v>201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201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/>
      <c r="AN20" s="19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27</v>
      </c>
      <c r="B21" t="s">
        <v>28</v>
      </c>
      <c r="C21" t="s">
        <v>35</v>
      </c>
      <c r="D21" t="s">
        <v>10</v>
      </c>
      <c r="E21" s="3">
        <v>750</v>
      </c>
      <c r="F21" s="3">
        <v>750</v>
      </c>
      <c r="G21" s="17">
        <v>905</v>
      </c>
      <c r="H21" s="18">
        <v>201</v>
      </c>
      <c r="I21" s="18">
        <v>201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201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/>
      <c r="AN21" s="19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27</v>
      </c>
      <c r="B22" t="s">
        <v>28</v>
      </c>
      <c r="C22" t="s">
        <v>37</v>
      </c>
      <c r="D22" t="s">
        <v>63</v>
      </c>
      <c r="E22" s="3">
        <v>750</v>
      </c>
      <c r="F22" s="3">
        <v>750</v>
      </c>
      <c r="G22" s="17">
        <v>905</v>
      </c>
      <c r="H22" s="18">
        <v>100</v>
      </c>
      <c r="I22" s="18">
        <v>100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100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/>
      <c r="AN22" s="19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27</v>
      </c>
      <c r="B23" t="s">
        <v>28</v>
      </c>
      <c r="C23" t="s">
        <v>37</v>
      </c>
      <c r="D23" t="s">
        <v>10</v>
      </c>
      <c r="E23" s="3">
        <v>750</v>
      </c>
      <c r="F23" s="3">
        <v>750</v>
      </c>
      <c r="G23" s="17">
        <v>905</v>
      </c>
      <c r="H23" s="18">
        <v>212</v>
      </c>
      <c r="I23" s="18">
        <v>225</v>
      </c>
      <c r="J23" s="19">
        <v>0</v>
      </c>
      <c r="K23" s="19">
        <v>0</v>
      </c>
      <c r="L23" s="19">
        <v>0</v>
      </c>
      <c r="M23" s="19">
        <v>0</v>
      </c>
      <c r="N23" s="19">
        <v>212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225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/>
      <c r="AN23" s="19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27</v>
      </c>
      <c r="B24" t="s">
        <v>28</v>
      </c>
      <c r="C24" t="s">
        <v>26</v>
      </c>
      <c r="D24" t="s">
        <v>10</v>
      </c>
      <c r="E24" s="3">
        <v>750</v>
      </c>
      <c r="F24" s="3">
        <v>750</v>
      </c>
      <c r="G24" s="17">
        <v>905</v>
      </c>
      <c r="H24" s="18">
        <v>201</v>
      </c>
      <c r="I24" s="18">
        <v>201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201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/>
      <c r="AN24" s="19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27</v>
      </c>
      <c r="B25" t="s">
        <v>28</v>
      </c>
      <c r="C25" t="s">
        <v>64</v>
      </c>
      <c r="D25" t="s">
        <v>10</v>
      </c>
      <c r="E25" s="3">
        <v>750</v>
      </c>
      <c r="F25" s="3">
        <v>750</v>
      </c>
      <c r="G25" s="17">
        <v>905</v>
      </c>
      <c r="H25" s="18">
        <v>201</v>
      </c>
      <c r="I25" s="18">
        <v>201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201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/>
      <c r="AN25" s="19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27</v>
      </c>
      <c r="B26" t="s">
        <v>39</v>
      </c>
      <c r="C26" t="s">
        <v>35</v>
      </c>
      <c r="D26" t="s">
        <v>10</v>
      </c>
      <c r="E26" s="3">
        <v>750</v>
      </c>
      <c r="F26" s="3">
        <v>750</v>
      </c>
      <c r="G26" s="17">
        <v>905</v>
      </c>
      <c r="H26" s="18">
        <v>201</v>
      </c>
      <c r="I26" s="18">
        <v>201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201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/>
      <c r="AN26" s="19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27</v>
      </c>
      <c r="B27" t="s">
        <v>39</v>
      </c>
      <c r="C27" t="s">
        <v>37</v>
      </c>
      <c r="D27" t="s">
        <v>63</v>
      </c>
      <c r="E27" s="3">
        <v>750</v>
      </c>
      <c r="F27" s="3">
        <v>750</v>
      </c>
      <c r="G27" s="17">
        <v>905</v>
      </c>
      <c r="H27" s="18">
        <v>100</v>
      </c>
      <c r="I27" s="18">
        <v>100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100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/>
      <c r="AN27" s="19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27</v>
      </c>
      <c r="B28" t="s">
        <v>39</v>
      </c>
      <c r="C28" t="s">
        <v>37</v>
      </c>
      <c r="D28" t="s">
        <v>10</v>
      </c>
      <c r="E28" s="3">
        <v>750</v>
      </c>
      <c r="F28" s="3">
        <v>750</v>
      </c>
      <c r="G28" s="17">
        <v>905</v>
      </c>
      <c r="H28" s="18">
        <v>225</v>
      </c>
      <c r="I28" s="18">
        <v>265</v>
      </c>
      <c r="J28" s="19">
        <v>0</v>
      </c>
      <c r="K28" s="19">
        <v>0</v>
      </c>
      <c r="L28" s="19">
        <v>0</v>
      </c>
      <c r="M28" s="19">
        <v>0</v>
      </c>
      <c r="N28" s="19">
        <v>265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225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27</v>
      </c>
      <c r="B29" t="s">
        <v>29</v>
      </c>
      <c r="C29" t="s">
        <v>35</v>
      </c>
      <c r="D29" t="s">
        <v>36</v>
      </c>
      <c r="E29" s="3">
        <v>1000</v>
      </c>
      <c r="F29" s="3">
        <v>1000</v>
      </c>
      <c r="G29" s="17">
        <v>913</v>
      </c>
      <c r="H29" s="18">
        <v>100</v>
      </c>
      <c r="I29" s="18">
        <v>100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100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27</v>
      </c>
      <c r="B30" t="s">
        <v>29</v>
      </c>
      <c r="C30" t="s">
        <v>37</v>
      </c>
      <c r="D30" t="s">
        <v>63</v>
      </c>
      <c r="E30" s="3">
        <v>1000</v>
      </c>
      <c r="F30" s="3">
        <v>1000</v>
      </c>
      <c r="G30" s="17">
        <v>913</v>
      </c>
      <c r="H30" s="18">
        <v>100</v>
      </c>
      <c r="I30" s="18">
        <v>110</v>
      </c>
      <c r="J30" s="19">
        <v>0</v>
      </c>
      <c r="K30" s="19">
        <v>0</v>
      </c>
      <c r="L30" s="19">
        <v>0</v>
      </c>
      <c r="M30" s="19">
        <v>100</v>
      </c>
      <c r="N30" s="19">
        <v>0</v>
      </c>
      <c r="O30" s="19">
        <v>0</v>
      </c>
      <c r="P30" s="19">
        <v>0</v>
      </c>
      <c r="Q30" s="19">
        <v>0</v>
      </c>
      <c r="R30" s="19">
        <v>100</v>
      </c>
      <c r="S30" s="19">
        <v>0</v>
      </c>
      <c r="T30" s="19">
        <v>0</v>
      </c>
      <c r="U30" s="19">
        <v>102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110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27</v>
      </c>
      <c r="B31" t="s">
        <v>29</v>
      </c>
      <c r="C31" t="s">
        <v>37</v>
      </c>
      <c r="D31" t="s">
        <v>10</v>
      </c>
      <c r="E31" s="3">
        <v>1000</v>
      </c>
      <c r="F31" s="3">
        <v>1000</v>
      </c>
      <c r="G31" s="17">
        <v>913</v>
      </c>
      <c r="H31" s="18">
        <v>225</v>
      </c>
      <c r="I31" s="18">
        <v>375</v>
      </c>
      <c r="J31" s="19">
        <v>329</v>
      </c>
      <c r="K31" s="19">
        <v>329</v>
      </c>
      <c r="L31" s="19">
        <v>275</v>
      </c>
      <c r="M31" s="19">
        <v>0</v>
      </c>
      <c r="N31" s="19">
        <v>302</v>
      </c>
      <c r="O31" s="19">
        <v>0</v>
      </c>
      <c r="P31" s="19">
        <v>350</v>
      </c>
      <c r="Q31" s="19">
        <v>310</v>
      </c>
      <c r="R31" s="19">
        <v>0</v>
      </c>
      <c r="S31" s="19">
        <v>300</v>
      </c>
      <c r="T31" s="19">
        <v>367</v>
      </c>
      <c r="U31" s="19">
        <v>0</v>
      </c>
      <c r="V31" s="19">
        <v>360</v>
      </c>
      <c r="W31" s="19">
        <v>0</v>
      </c>
      <c r="X31" s="19">
        <v>0</v>
      </c>
      <c r="Y31" s="19">
        <v>304</v>
      </c>
      <c r="Z31" s="19">
        <v>0</v>
      </c>
      <c r="AA31" s="19">
        <v>375</v>
      </c>
      <c r="AB31" s="19">
        <v>300</v>
      </c>
      <c r="AC31" s="19">
        <v>0</v>
      </c>
      <c r="AD31" s="19">
        <v>0</v>
      </c>
      <c r="AE31" s="19">
        <v>225</v>
      </c>
      <c r="AF31" s="19">
        <v>0</v>
      </c>
      <c r="AG31" s="19">
        <v>258.82</v>
      </c>
      <c r="AH31" s="19">
        <v>258.82</v>
      </c>
      <c r="AI31" s="19">
        <v>339</v>
      </c>
      <c r="AJ31" s="19">
        <v>339</v>
      </c>
      <c r="AK31" s="19">
        <v>360</v>
      </c>
      <c r="AL31" s="19">
        <v>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27</v>
      </c>
      <c r="B32" t="s">
        <v>30</v>
      </c>
      <c r="C32" t="s">
        <v>11</v>
      </c>
      <c r="D32" t="s">
        <v>10</v>
      </c>
      <c r="E32" s="3">
        <v>1000</v>
      </c>
      <c r="F32" s="3">
        <v>1000</v>
      </c>
      <c r="G32" s="17">
        <v>913</v>
      </c>
      <c r="H32" s="18">
        <v>287</v>
      </c>
      <c r="I32" s="18">
        <v>287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287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27</v>
      </c>
      <c r="B33" t="s">
        <v>30</v>
      </c>
      <c r="C33" t="s">
        <v>35</v>
      </c>
      <c r="D33" t="s">
        <v>10</v>
      </c>
      <c r="E33" s="3">
        <v>1000</v>
      </c>
      <c r="F33" s="3">
        <v>1000</v>
      </c>
      <c r="G33" s="17">
        <v>913</v>
      </c>
      <c r="H33" s="18">
        <v>287</v>
      </c>
      <c r="I33" s="18">
        <v>287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287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27</v>
      </c>
      <c r="B34" t="s">
        <v>30</v>
      </c>
      <c r="C34" t="s">
        <v>37</v>
      </c>
      <c r="D34" t="s">
        <v>63</v>
      </c>
      <c r="E34" s="3">
        <v>1000</v>
      </c>
      <c r="F34" s="3">
        <v>1000</v>
      </c>
      <c r="G34" s="17">
        <v>913</v>
      </c>
      <c r="H34" s="18">
        <v>100</v>
      </c>
      <c r="I34" s="18">
        <v>100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100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27</v>
      </c>
      <c r="B35" t="s">
        <v>30</v>
      </c>
      <c r="C35" t="s">
        <v>37</v>
      </c>
      <c r="D35" t="s">
        <v>10</v>
      </c>
      <c r="E35" s="3">
        <v>1000</v>
      </c>
      <c r="F35" s="3">
        <v>1000</v>
      </c>
      <c r="G35" s="17">
        <v>913</v>
      </c>
      <c r="H35" s="18">
        <v>300</v>
      </c>
      <c r="I35" s="18">
        <v>300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300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27</v>
      </c>
      <c r="B36" t="s">
        <v>30</v>
      </c>
      <c r="C36" t="s">
        <v>37</v>
      </c>
      <c r="D36" t="s">
        <v>12</v>
      </c>
      <c r="E36" s="3">
        <v>1000</v>
      </c>
      <c r="F36" s="3">
        <v>1000</v>
      </c>
      <c r="G36" s="17">
        <v>913</v>
      </c>
      <c r="H36" s="18">
        <v>362.02</v>
      </c>
      <c r="I36" s="18">
        <v>362.02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362.02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27</v>
      </c>
      <c r="B37" t="s">
        <v>30</v>
      </c>
      <c r="C37" t="s">
        <v>26</v>
      </c>
      <c r="D37" t="s">
        <v>10</v>
      </c>
      <c r="E37" s="3">
        <v>1000</v>
      </c>
      <c r="F37" s="3">
        <v>1000</v>
      </c>
      <c r="G37" s="17">
        <v>913</v>
      </c>
      <c r="H37" s="18">
        <v>287</v>
      </c>
      <c r="I37" s="18">
        <v>287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287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27</v>
      </c>
      <c r="B38" t="s">
        <v>30</v>
      </c>
      <c r="C38" t="s">
        <v>64</v>
      </c>
      <c r="D38" t="s">
        <v>10</v>
      </c>
      <c r="E38" s="3">
        <v>1000</v>
      </c>
      <c r="F38" s="3">
        <v>1000</v>
      </c>
      <c r="G38" s="17">
        <v>913</v>
      </c>
      <c r="H38" s="18">
        <v>287</v>
      </c>
      <c r="I38" s="18">
        <v>287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287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t="s">
        <v>27</v>
      </c>
      <c r="B39" t="s">
        <v>66</v>
      </c>
      <c r="C39" t="s">
        <v>35</v>
      </c>
      <c r="D39" t="s">
        <v>10</v>
      </c>
      <c r="E39" s="3">
        <v>1000</v>
      </c>
      <c r="F39" s="3">
        <v>1000</v>
      </c>
      <c r="G39" s="17">
        <v>913</v>
      </c>
      <c r="H39" s="18">
        <v>287</v>
      </c>
      <c r="I39" s="18">
        <v>287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287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A40" t="s">
        <v>27</v>
      </c>
      <c r="B40" t="s">
        <v>66</v>
      </c>
      <c r="C40" t="s">
        <v>37</v>
      </c>
      <c r="D40" t="s">
        <v>63</v>
      </c>
      <c r="E40" s="3">
        <v>1000</v>
      </c>
      <c r="F40" s="3">
        <v>1000</v>
      </c>
      <c r="G40" s="17">
        <v>913</v>
      </c>
      <c r="H40" s="18">
        <v>100</v>
      </c>
      <c r="I40" s="18">
        <v>100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100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A41" t="s">
        <v>27</v>
      </c>
      <c r="B41" t="s">
        <v>66</v>
      </c>
      <c r="C41" t="s">
        <v>37</v>
      </c>
      <c r="D41" t="s">
        <v>10</v>
      </c>
      <c r="E41" s="3">
        <v>1000</v>
      </c>
      <c r="F41" s="3">
        <v>1000</v>
      </c>
      <c r="G41" s="17">
        <v>913</v>
      </c>
      <c r="H41" s="18">
        <v>300</v>
      </c>
      <c r="I41" s="18">
        <v>300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300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18</v>
      </c>
      <c r="B52" s="1" t="s">
        <v>1</v>
      </c>
      <c r="C52" s="1" t="s">
        <v>2</v>
      </c>
      <c r="D52" s="1" t="s">
        <v>3</v>
      </c>
      <c r="E52" s="2" t="s">
        <v>19</v>
      </c>
      <c r="F52" s="2" t="s">
        <v>20</v>
      </c>
      <c r="G52" s="2" t="s">
        <v>21</v>
      </c>
      <c r="H52" s="2" t="s">
        <v>22</v>
      </c>
      <c r="I52" s="2" t="s">
        <v>23</v>
      </c>
      <c r="J52" s="2" t="s">
        <v>40</v>
      </c>
      <c r="K52" s="2" t="s">
        <v>41</v>
      </c>
      <c r="L52" s="2" t="s">
        <v>42</v>
      </c>
      <c r="M52" s="2" t="s">
        <v>43</v>
      </c>
      <c r="N52" s="2" t="s">
        <v>44</v>
      </c>
      <c r="O52" s="2" t="s">
        <v>45</v>
      </c>
      <c r="P52" s="2" t="s">
        <v>46</v>
      </c>
      <c r="Q52" s="2" t="s">
        <v>47</v>
      </c>
      <c r="R52" s="2" t="s">
        <v>48</v>
      </c>
      <c r="S52" s="2" t="s">
        <v>49</v>
      </c>
      <c r="T52" s="2" t="s">
        <v>6</v>
      </c>
      <c r="U52" s="2" t="s">
        <v>50</v>
      </c>
      <c r="V52" s="2" t="s">
        <v>7</v>
      </c>
      <c r="W52" s="2" t="s">
        <v>51</v>
      </c>
      <c r="X52" s="2" t="s">
        <v>52</v>
      </c>
      <c r="Y52" s="2" t="s">
        <v>32</v>
      </c>
      <c r="Z52" s="2" t="s">
        <v>53</v>
      </c>
      <c r="AA52" s="2" t="s">
        <v>33</v>
      </c>
      <c r="AB52" s="2" t="s">
        <v>54</v>
      </c>
      <c r="AC52" s="2" t="s">
        <v>55</v>
      </c>
      <c r="AD52" s="2" t="s">
        <v>56</v>
      </c>
      <c r="AE52" s="2" t="s">
        <v>57</v>
      </c>
      <c r="AF52" s="2" t="s">
        <v>58</v>
      </c>
      <c r="AG52" s="2" t="s">
        <v>24</v>
      </c>
      <c r="AH52" s="2" t="s">
        <v>59</v>
      </c>
      <c r="AI52" s="2" t="s">
        <v>60</v>
      </c>
      <c r="AJ52" s="2" t="s">
        <v>61</v>
      </c>
      <c r="AK52" s="2" t="s">
        <v>8</v>
      </c>
      <c r="AL52" s="2" t="s">
        <v>62</v>
      </c>
      <c r="AM52" s="16"/>
      <c r="AN52" s="16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9</v>
      </c>
      <c r="B53" t="s">
        <v>34</v>
      </c>
      <c r="C53" t="s">
        <v>11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9</v>
      </c>
      <c r="B54" t="s">
        <v>34</v>
      </c>
      <c r="C54" t="s">
        <v>35</v>
      </c>
      <c r="D54" t="s">
        <v>63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9</v>
      </c>
      <c r="B55" t="s">
        <v>34</v>
      </c>
      <c r="C55" t="s">
        <v>35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9</v>
      </c>
      <c r="B56" t="s">
        <v>34</v>
      </c>
      <c r="C56" t="s">
        <v>37</v>
      </c>
      <c r="D56" t="s">
        <v>63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9</v>
      </c>
      <c r="B57" t="s">
        <v>34</v>
      </c>
      <c r="C57" t="s">
        <v>37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9</v>
      </c>
      <c r="B58" t="s">
        <v>34</v>
      </c>
      <c r="C58" t="s">
        <v>64</v>
      </c>
      <c r="D58" t="s">
        <v>10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9</v>
      </c>
      <c r="B59" t="s">
        <v>38</v>
      </c>
      <c r="C59" t="s">
        <v>35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9</v>
      </c>
      <c r="B60" t="s">
        <v>38</v>
      </c>
      <c r="C60" t="s">
        <v>37</v>
      </c>
      <c r="D60" t="s">
        <v>63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9</v>
      </c>
      <c r="B61" t="s">
        <v>38</v>
      </c>
      <c r="C61" t="s">
        <v>37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9</v>
      </c>
      <c r="B62" t="s">
        <v>25</v>
      </c>
      <c r="C62" t="s">
        <v>11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9</v>
      </c>
      <c r="B63" t="s">
        <v>25</v>
      </c>
      <c r="C63" t="s">
        <v>35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9</v>
      </c>
      <c r="B64" t="s">
        <v>25</v>
      </c>
      <c r="C64" t="s">
        <v>37</v>
      </c>
      <c r="D64" t="s">
        <v>63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9</v>
      </c>
      <c r="B65" t="s">
        <v>25</v>
      </c>
      <c r="C65" t="s">
        <v>37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2000</v>
      </c>
      <c r="F65" s="4">
        <f>IF('Shoppable Services'!$F$4=$D65,1,0)*IF('Shoppable Services'!$E$4=$C65,1,0)*IF('Shoppable Services'!$D$4=$B65,1,0)*IF('Shoppable Services'!$C$4=$A65,1,0)*$F14</f>
        <v>2000</v>
      </c>
      <c r="G65" s="4">
        <f>IF('Shoppable Services'!$F$4=$D65,1,0)*IF('Shoppable Services'!$E$4=$C65,1,0)*IF('Shoppable Services'!$D$4=$B65,1,0)*IF('Shoppable Services'!$C$4=$A65,1,0)*$G14</f>
        <v>124</v>
      </c>
      <c r="H65" s="4">
        <f>IF('Shoppable Services'!$F$4=$D65,1,0)*IF('Shoppable Services'!$E$4=$C65,1,0)*IF('Shoppable Services'!$D$4=$B65,1,0)*IF('Shoppable Services'!$C$4=$A65,1,0)*$H14</f>
        <v>750</v>
      </c>
      <c r="I65" s="4">
        <f>IF('Shoppable Services'!$F$4=$D65,1,0)*IF('Shoppable Services'!$E$4=$C65,1,0)*IF('Shoppable Services'!$D$4=$B65,1,0)*IF('Shoppable Services'!$C$4=$A65,1,0)*$I14</f>
        <v>750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750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9</v>
      </c>
      <c r="B66" t="s">
        <v>25</v>
      </c>
      <c r="C66" t="s">
        <v>26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9</v>
      </c>
      <c r="B67" t="s">
        <v>25</v>
      </c>
      <c r="C67" t="s">
        <v>64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27</v>
      </c>
      <c r="B68" t="s">
        <v>65</v>
      </c>
      <c r="C68" t="s">
        <v>35</v>
      </c>
      <c r="D68" t="s">
        <v>63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27</v>
      </c>
      <c r="B69" t="s">
        <v>65</v>
      </c>
      <c r="C69" t="s">
        <v>37</v>
      </c>
      <c r="D69" t="s">
        <v>63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27</v>
      </c>
      <c r="B70" t="s">
        <v>65</v>
      </c>
      <c r="C70" t="s">
        <v>37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27</v>
      </c>
      <c r="B71" t="s">
        <v>28</v>
      </c>
      <c r="C71" t="s">
        <v>11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27</v>
      </c>
      <c r="B72" t="s">
        <v>28</v>
      </c>
      <c r="C72" t="s">
        <v>35</v>
      </c>
      <c r="D72" t="s">
        <v>10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27</v>
      </c>
      <c r="B73" t="s">
        <v>28</v>
      </c>
      <c r="C73" t="s">
        <v>37</v>
      </c>
      <c r="D73" t="s">
        <v>63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27</v>
      </c>
      <c r="B74" t="s">
        <v>28</v>
      </c>
      <c r="C74" t="s">
        <v>37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27</v>
      </c>
      <c r="B75" t="s">
        <v>28</v>
      </c>
      <c r="C75" t="s">
        <v>26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27</v>
      </c>
      <c r="B76" t="s">
        <v>28</v>
      </c>
      <c r="C76" t="s">
        <v>64</v>
      </c>
      <c r="D76" t="s">
        <v>10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27</v>
      </c>
      <c r="B77" t="s">
        <v>39</v>
      </c>
      <c r="C77" t="s">
        <v>35</v>
      </c>
      <c r="D77" t="s">
        <v>10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27</v>
      </c>
      <c r="B78" t="s">
        <v>39</v>
      </c>
      <c r="C78" t="s">
        <v>37</v>
      </c>
      <c r="D78" t="s">
        <v>63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27</v>
      </c>
      <c r="B79" t="s">
        <v>39</v>
      </c>
      <c r="C79" t="s">
        <v>37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</row>
    <row r="80" spans="1:58">
      <c r="A80" t="s">
        <v>27</v>
      </c>
      <c r="B80" t="s">
        <v>29</v>
      </c>
      <c r="C80" t="s">
        <v>35</v>
      </c>
      <c r="D80" t="s">
        <v>36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</row>
    <row r="81" spans="1:38">
      <c r="A81" t="s">
        <v>27</v>
      </c>
      <c r="B81" t="s">
        <v>29</v>
      </c>
      <c r="C81" t="s">
        <v>37</v>
      </c>
      <c r="D81" t="s">
        <v>63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</row>
    <row r="82" spans="1:38">
      <c r="A82" t="s">
        <v>27</v>
      </c>
      <c r="B82" t="s">
        <v>29</v>
      </c>
      <c r="C82" t="s">
        <v>37</v>
      </c>
      <c r="D82" t="s">
        <v>10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</row>
    <row r="83" spans="1:38">
      <c r="A83" t="s">
        <v>27</v>
      </c>
      <c r="B83" t="s">
        <v>30</v>
      </c>
      <c r="C83" t="s">
        <v>11</v>
      </c>
      <c r="D83" t="s">
        <v>10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</row>
    <row r="84" spans="1:38">
      <c r="A84" t="s">
        <v>27</v>
      </c>
      <c r="B84" t="s">
        <v>30</v>
      </c>
      <c r="C84" t="s">
        <v>35</v>
      </c>
      <c r="D84" t="s">
        <v>10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</row>
    <row r="85" spans="1:38">
      <c r="A85" t="s">
        <v>27</v>
      </c>
      <c r="B85" t="s">
        <v>30</v>
      </c>
      <c r="C85" t="s">
        <v>37</v>
      </c>
      <c r="D85" t="s">
        <v>63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</row>
    <row r="86" spans="1:38">
      <c r="A86" t="s">
        <v>27</v>
      </c>
      <c r="B86" t="s">
        <v>30</v>
      </c>
      <c r="C86" t="s">
        <v>37</v>
      </c>
      <c r="D86" t="s">
        <v>10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  <c r="Z86" s="4">
        <f>IF('Shoppable Services'!$F$4=$D86,1,0)*IF('Shoppable Services'!$E$4=$C86,1,0)*IF('Shoppable Services'!$D$4=$B86,1,0)*IF('Shoppable Services'!$C$4=$A86,1,0)*IF('Shoppable Services'!$B$4=Z$52,Z35,0)</f>
        <v>0</v>
      </c>
      <c r="AA86" s="4">
        <f>IF('Shoppable Services'!$F$4=$D86,1,0)*IF('Shoppable Services'!$E$4=$C86,1,0)*IF('Shoppable Services'!$D$4=$B86,1,0)*IF('Shoppable Services'!$C$4=$A86,1,0)*IF('Shoppable Services'!$B$4=AA$52,AA35,0)</f>
        <v>0</v>
      </c>
      <c r="AB86" s="4">
        <f>IF('Shoppable Services'!$F$4=$D86,1,0)*IF('Shoppable Services'!$E$4=$C86,1,0)*IF('Shoppable Services'!$D$4=$B86,1,0)*IF('Shoppable Services'!$C$4=$A86,1,0)*IF('Shoppable Services'!$B$4=AB$52,AB35,0)</f>
        <v>0</v>
      </c>
      <c r="AC86" s="4">
        <f>IF('Shoppable Services'!$F$4=$D86,1,0)*IF('Shoppable Services'!$E$4=$C86,1,0)*IF('Shoppable Services'!$D$4=$B86,1,0)*IF('Shoppable Services'!$C$4=$A86,1,0)*IF('Shoppable Services'!$B$4=AC$52,AC35,0)</f>
        <v>0</v>
      </c>
      <c r="AD86" s="4">
        <f>IF('Shoppable Services'!$F$4=$D86,1,0)*IF('Shoppable Services'!$E$4=$C86,1,0)*IF('Shoppable Services'!$D$4=$B86,1,0)*IF('Shoppable Services'!$C$4=$A86,1,0)*IF('Shoppable Services'!$B$4=AD$52,AD35,0)</f>
        <v>0</v>
      </c>
      <c r="AE86" s="4">
        <f>IF('Shoppable Services'!$F$4=$D86,1,0)*IF('Shoppable Services'!$E$4=$C86,1,0)*IF('Shoppable Services'!$D$4=$B86,1,0)*IF('Shoppable Services'!$C$4=$A86,1,0)*IF('Shoppable Services'!$B$4=AE$52,AE35,0)</f>
        <v>0</v>
      </c>
      <c r="AF86" s="4">
        <f>IF('Shoppable Services'!$F$4=$D86,1,0)*IF('Shoppable Services'!$E$4=$C86,1,0)*IF('Shoppable Services'!$D$4=$B86,1,0)*IF('Shoppable Services'!$C$4=$A86,1,0)*IF('Shoppable Services'!$B$4=AF$52,AF35,0)</f>
        <v>0</v>
      </c>
      <c r="AG86" s="4">
        <f>IF('Shoppable Services'!$F$4=$D86,1,0)*IF('Shoppable Services'!$E$4=$C86,1,0)*IF('Shoppable Services'!$D$4=$B86,1,0)*IF('Shoppable Services'!$C$4=$A86,1,0)*IF('Shoppable Services'!$B$4=AG$52,AG35,0)</f>
        <v>0</v>
      </c>
      <c r="AH86" s="4">
        <f>IF('Shoppable Services'!$F$4=$D86,1,0)*IF('Shoppable Services'!$E$4=$C86,1,0)*IF('Shoppable Services'!$D$4=$B86,1,0)*IF('Shoppable Services'!$C$4=$A86,1,0)*IF('Shoppable Services'!$B$4=AH$52,AH35,0)</f>
        <v>0</v>
      </c>
      <c r="AI86" s="4">
        <f>IF('Shoppable Services'!$F$4=$D86,1,0)*IF('Shoppable Services'!$E$4=$C86,1,0)*IF('Shoppable Services'!$D$4=$B86,1,0)*IF('Shoppable Services'!$C$4=$A86,1,0)*IF('Shoppable Services'!$B$4=AI$52,AI35,0)</f>
        <v>0</v>
      </c>
      <c r="AJ86" s="4">
        <f>IF('Shoppable Services'!$F$4=$D86,1,0)*IF('Shoppable Services'!$E$4=$C86,1,0)*IF('Shoppable Services'!$D$4=$B86,1,0)*IF('Shoppable Services'!$C$4=$A86,1,0)*IF('Shoppable Services'!$B$4=AJ$52,AJ35,0)</f>
        <v>0</v>
      </c>
      <c r="AK86" s="4">
        <f>IF('Shoppable Services'!$F$4=$D86,1,0)*IF('Shoppable Services'!$E$4=$C86,1,0)*IF('Shoppable Services'!$D$4=$B86,1,0)*IF('Shoppable Services'!$C$4=$A86,1,0)*IF('Shoppable Services'!$B$4=AK$52,AK35,0)</f>
        <v>0</v>
      </c>
      <c r="AL86" s="4">
        <f>IF('Shoppable Services'!$F$4=$D86,1,0)*IF('Shoppable Services'!$E$4=$C86,1,0)*IF('Shoppable Services'!$D$4=$B86,1,0)*IF('Shoppable Services'!$C$4=$A86,1,0)*IF('Shoppable Services'!$B$4=AL$52,AL35,0)</f>
        <v>0</v>
      </c>
    </row>
    <row r="87" spans="1:38">
      <c r="A87" t="s">
        <v>27</v>
      </c>
      <c r="B87" t="s">
        <v>30</v>
      </c>
      <c r="C87" t="s">
        <v>37</v>
      </c>
      <c r="D87" t="s">
        <v>12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  <c r="Z87" s="4">
        <f>IF('Shoppable Services'!$F$4=$D87,1,0)*IF('Shoppable Services'!$E$4=$C87,1,0)*IF('Shoppable Services'!$D$4=$B87,1,0)*IF('Shoppable Services'!$C$4=$A87,1,0)*IF('Shoppable Services'!$B$4=Z$52,Z36,0)</f>
        <v>0</v>
      </c>
      <c r="AA87" s="4">
        <f>IF('Shoppable Services'!$F$4=$D87,1,0)*IF('Shoppable Services'!$E$4=$C87,1,0)*IF('Shoppable Services'!$D$4=$B87,1,0)*IF('Shoppable Services'!$C$4=$A87,1,0)*IF('Shoppable Services'!$B$4=AA$52,AA36,0)</f>
        <v>0</v>
      </c>
      <c r="AB87" s="4">
        <f>IF('Shoppable Services'!$F$4=$D87,1,0)*IF('Shoppable Services'!$E$4=$C87,1,0)*IF('Shoppable Services'!$D$4=$B87,1,0)*IF('Shoppable Services'!$C$4=$A87,1,0)*IF('Shoppable Services'!$B$4=AB$52,AB36,0)</f>
        <v>0</v>
      </c>
      <c r="AC87" s="4">
        <f>IF('Shoppable Services'!$F$4=$D87,1,0)*IF('Shoppable Services'!$E$4=$C87,1,0)*IF('Shoppable Services'!$D$4=$B87,1,0)*IF('Shoppable Services'!$C$4=$A87,1,0)*IF('Shoppable Services'!$B$4=AC$52,AC36,0)</f>
        <v>0</v>
      </c>
      <c r="AD87" s="4">
        <f>IF('Shoppable Services'!$F$4=$D87,1,0)*IF('Shoppable Services'!$E$4=$C87,1,0)*IF('Shoppable Services'!$D$4=$B87,1,0)*IF('Shoppable Services'!$C$4=$A87,1,0)*IF('Shoppable Services'!$B$4=AD$52,AD36,0)</f>
        <v>0</v>
      </c>
      <c r="AE87" s="4">
        <f>IF('Shoppable Services'!$F$4=$D87,1,0)*IF('Shoppable Services'!$E$4=$C87,1,0)*IF('Shoppable Services'!$D$4=$B87,1,0)*IF('Shoppable Services'!$C$4=$A87,1,0)*IF('Shoppable Services'!$B$4=AE$52,AE36,0)</f>
        <v>0</v>
      </c>
      <c r="AF87" s="4">
        <f>IF('Shoppable Services'!$F$4=$D87,1,0)*IF('Shoppable Services'!$E$4=$C87,1,0)*IF('Shoppable Services'!$D$4=$B87,1,0)*IF('Shoppable Services'!$C$4=$A87,1,0)*IF('Shoppable Services'!$B$4=AF$52,AF36,0)</f>
        <v>0</v>
      </c>
      <c r="AG87" s="4">
        <f>IF('Shoppable Services'!$F$4=$D87,1,0)*IF('Shoppable Services'!$E$4=$C87,1,0)*IF('Shoppable Services'!$D$4=$B87,1,0)*IF('Shoppable Services'!$C$4=$A87,1,0)*IF('Shoppable Services'!$B$4=AG$52,AG36,0)</f>
        <v>0</v>
      </c>
      <c r="AH87" s="4">
        <f>IF('Shoppable Services'!$F$4=$D87,1,0)*IF('Shoppable Services'!$E$4=$C87,1,0)*IF('Shoppable Services'!$D$4=$B87,1,0)*IF('Shoppable Services'!$C$4=$A87,1,0)*IF('Shoppable Services'!$B$4=AH$52,AH36,0)</f>
        <v>0</v>
      </c>
      <c r="AI87" s="4">
        <f>IF('Shoppable Services'!$F$4=$D87,1,0)*IF('Shoppable Services'!$E$4=$C87,1,0)*IF('Shoppable Services'!$D$4=$B87,1,0)*IF('Shoppable Services'!$C$4=$A87,1,0)*IF('Shoppable Services'!$B$4=AI$52,AI36,0)</f>
        <v>0</v>
      </c>
      <c r="AJ87" s="4">
        <f>IF('Shoppable Services'!$F$4=$D87,1,0)*IF('Shoppable Services'!$E$4=$C87,1,0)*IF('Shoppable Services'!$D$4=$B87,1,0)*IF('Shoppable Services'!$C$4=$A87,1,0)*IF('Shoppable Services'!$B$4=AJ$52,AJ36,0)</f>
        <v>0</v>
      </c>
      <c r="AK87" s="4">
        <f>IF('Shoppable Services'!$F$4=$D87,1,0)*IF('Shoppable Services'!$E$4=$C87,1,0)*IF('Shoppable Services'!$D$4=$B87,1,0)*IF('Shoppable Services'!$C$4=$A87,1,0)*IF('Shoppable Services'!$B$4=AK$52,AK36,0)</f>
        <v>0</v>
      </c>
      <c r="AL87" s="4">
        <f>IF('Shoppable Services'!$F$4=$D87,1,0)*IF('Shoppable Services'!$E$4=$C87,1,0)*IF('Shoppable Services'!$D$4=$B87,1,0)*IF('Shoppable Services'!$C$4=$A87,1,0)*IF('Shoppable Services'!$B$4=AL$52,AL36,0)</f>
        <v>0</v>
      </c>
    </row>
    <row r="88" spans="1:38">
      <c r="A88" t="s">
        <v>27</v>
      </c>
      <c r="B88" t="s">
        <v>30</v>
      </c>
      <c r="C88" t="s">
        <v>26</v>
      </c>
      <c r="D88" t="s">
        <v>10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  <c r="Z88" s="4">
        <f>IF('Shoppable Services'!$F$4=$D88,1,0)*IF('Shoppable Services'!$E$4=$C88,1,0)*IF('Shoppable Services'!$D$4=$B88,1,0)*IF('Shoppable Services'!$C$4=$A88,1,0)*IF('Shoppable Services'!$B$4=Z$52,Z37,0)</f>
        <v>0</v>
      </c>
      <c r="AA88" s="4">
        <f>IF('Shoppable Services'!$F$4=$D88,1,0)*IF('Shoppable Services'!$E$4=$C88,1,0)*IF('Shoppable Services'!$D$4=$B88,1,0)*IF('Shoppable Services'!$C$4=$A88,1,0)*IF('Shoppable Services'!$B$4=AA$52,AA37,0)</f>
        <v>0</v>
      </c>
      <c r="AB88" s="4">
        <f>IF('Shoppable Services'!$F$4=$D88,1,0)*IF('Shoppable Services'!$E$4=$C88,1,0)*IF('Shoppable Services'!$D$4=$B88,1,0)*IF('Shoppable Services'!$C$4=$A88,1,0)*IF('Shoppable Services'!$B$4=AB$52,AB37,0)</f>
        <v>0</v>
      </c>
      <c r="AC88" s="4">
        <f>IF('Shoppable Services'!$F$4=$D88,1,0)*IF('Shoppable Services'!$E$4=$C88,1,0)*IF('Shoppable Services'!$D$4=$B88,1,0)*IF('Shoppable Services'!$C$4=$A88,1,0)*IF('Shoppable Services'!$B$4=AC$52,AC37,0)</f>
        <v>0</v>
      </c>
      <c r="AD88" s="4">
        <f>IF('Shoppable Services'!$F$4=$D88,1,0)*IF('Shoppable Services'!$E$4=$C88,1,0)*IF('Shoppable Services'!$D$4=$B88,1,0)*IF('Shoppable Services'!$C$4=$A88,1,0)*IF('Shoppable Services'!$B$4=AD$52,AD37,0)</f>
        <v>0</v>
      </c>
      <c r="AE88" s="4">
        <f>IF('Shoppable Services'!$F$4=$D88,1,0)*IF('Shoppable Services'!$E$4=$C88,1,0)*IF('Shoppable Services'!$D$4=$B88,1,0)*IF('Shoppable Services'!$C$4=$A88,1,0)*IF('Shoppable Services'!$B$4=AE$52,AE37,0)</f>
        <v>0</v>
      </c>
      <c r="AF88" s="4">
        <f>IF('Shoppable Services'!$F$4=$D88,1,0)*IF('Shoppable Services'!$E$4=$C88,1,0)*IF('Shoppable Services'!$D$4=$B88,1,0)*IF('Shoppable Services'!$C$4=$A88,1,0)*IF('Shoppable Services'!$B$4=AF$52,AF37,0)</f>
        <v>0</v>
      </c>
      <c r="AG88" s="4">
        <f>IF('Shoppable Services'!$F$4=$D88,1,0)*IF('Shoppable Services'!$E$4=$C88,1,0)*IF('Shoppable Services'!$D$4=$B88,1,0)*IF('Shoppable Services'!$C$4=$A88,1,0)*IF('Shoppable Services'!$B$4=AG$52,AG37,0)</f>
        <v>0</v>
      </c>
      <c r="AH88" s="4">
        <f>IF('Shoppable Services'!$F$4=$D88,1,0)*IF('Shoppable Services'!$E$4=$C88,1,0)*IF('Shoppable Services'!$D$4=$B88,1,0)*IF('Shoppable Services'!$C$4=$A88,1,0)*IF('Shoppable Services'!$B$4=AH$52,AH37,0)</f>
        <v>0</v>
      </c>
      <c r="AI88" s="4">
        <f>IF('Shoppable Services'!$F$4=$D88,1,0)*IF('Shoppable Services'!$E$4=$C88,1,0)*IF('Shoppable Services'!$D$4=$B88,1,0)*IF('Shoppable Services'!$C$4=$A88,1,0)*IF('Shoppable Services'!$B$4=AI$52,AI37,0)</f>
        <v>0</v>
      </c>
      <c r="AJ88" s="4">
        <f>IF('Shoppable Services'!$F$4=$D88,1,0)*IF('Shoppable Services'!$E$4=$C88,1,0)*IF('Shoppable Services'!$D$4=$B88,1,0)*IF('Shoppable Services'!$C$4=$A88,1,0)*IF('Shoppable Services'!$B$4=AJ$52,AJ37,0)</f>
        <v>0</v>
      </c>
      <c r="AK88" s="4">
        <f>IF('Shoppable Services'!$F$4=$D88,1,0)*IF('Shoppable Services'!$E$4=$C88,1,0)*IF('Shoppable Services'!$D$4=$B88,1,0)*IF('Shoppable Services'!$C$4=$A88,1,0)*IF('Shoppable Services'!$B$4=AK$52,AK37,0)</f>
        <v>0</v>
      </c>
      <c r="AL88" s="4">
        <f>IF('Shoppable Services'!$F$4=$D88,1,0)*IF('Shoppable Services'!$E$4=$C88,1,0)*IF('Shoppable Services'!$D$4=$B88,1,0)*IF('Shoppable Services'!$C$4=$A88,1,0)*IF('Shoppable Services'!$B$4=AL$52,AL37,0)</f>
        <v>0</v>
      </c>
    </row>
    <row r="89" spans="1:38">
      <c r="A89" t="s">
        <v>27</v>
      </c>
      <c r="B89" t="s">
        <v>30</v>
      </c>
      <c r="C89" t="s">
        <v>64</v>
      </c>
      <c r="D89" t="s">
        <v>10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  <c r="Z89" s="4">
        <f>IF('Shoppable Services'!$F$4=$D89,1,0)*IF('Shoppable Services'!$E$4=$C89,1,0)*IF('Shoppable Services'!$D$4=$B89,1,0)*IF('Shoppable Services'!$C$4=$A89,1,0)*IF('Shoppable Services'!$B$4=Z$52,Z38,0)</f>
        <v>0</v>
      </c>
      <c r="AA89" s="4">
        <f>IF('Shoppable Services'!$F$4=$D89,1,0)*IF('Shoppable Services'!$E$4=$C89,1,0)*IF('Shoppable Services'!$D$4=$B89,1,0)*IF('Shoppable Services'!$C$4=$A89,1,0)*IF('Shoppable Services'!$B$4=AA$52,AA38,0)</f>
        <v>0</v>
      </c>
      <c r="AB89" s="4">
        <f>IF('Shoppable Services'!$F$4=$D89,1,0)*IF('Shoppable Services'!$E$4=$C89,1,0)*IF('Shoppable Services'!$D$4=$B89,1,0)*IF('Shoppable Services'!$C$4=$A89,1,0)*IF('Shoppable Services'!$B$4=AB$52,AB38,0)</f>
        <v>0</v>
      </c>
      <c r="AC89" s="4">
        <f>IF('Shoppable Services'!$F$4=$D89,1,0)*IF('Shoppable Services'!$E$4=$C89,1,0)*IF('Shoppable Services'!$D$4=$B89,1,0)*IF('Shoppable Services'!$C$4=$A89,1,0)*IF('Shoppable Services'!$B$4=AC$52,AC38,0)</f>
        <v>0</v>
      </c>
      <c r="AD89" s="4">
        <f>IF('Shoppable Services'!$F$4=$D89,1,0)*IF('Shoppable Services'!$E$4=$C89,1,0)*IF('Shoppable Services'!$D$4=$B89,1,0)*IF('Shoppable Services'!$C$4=$A89,1,0)*IF('Shoppable Services'!$B$4=AD$52,AD38,0)</f>
        <v>0</v>
      </c>
      <c r="AE89" s="4">
        <f>IF('Shoppable Services'!$F$4=$D89,1,0)*IF('Shoppable Services'!$E$4=$C89,1,0)*IF('Shoppable Services'!$D$4=$B89,1,0)*IF('Shoppable Services'!$C$4=$A89,1,0)*IF('Shoppable Services'!$B$4=AE$52,AE38,0)</f>
        <v>0</v>
      </c>
      <c r="AF89" s="4">
        <f>IF('Shoppable Services'!$F$4=$D89,1,0)*IF('Shoppable Services'!$E$4=$C89,1,0)*IF('Shoppable Services'!$D$4=$B89,1,0)*IF('Shoppable Services'!$C$4=$A89,1,0)*IF('Shoppable Services'!$B$4=AF$52,AF38,0)</f>
        <v>0</v>
      </c>
      <c r="AG89" s="4">
        <f>IF('Shoppable Services'!$F$4=$D89,1,0)*IF('Shoppable Services'!$E$4=$C89,1,0)*IF('Shoppable Services'!$D$4=$B89,1,0)*IF('Shoppable Services'!$C$4=$A89,1,0)*IF('Shoppable Services'!$B$4=AG$52,AG38,0)</f>
        <v>0</v>
      </c>
      <c r="AH89" s="4">
        <f>IF('Shoppable Services'!$F$4=$D89,1,0)*IF('Shoppable Services'!$E$4=$C89,1,0)*IF('Shoppable Services'!$D$4=$B89,1,0)*IF('Shoppable Services'!$C$4=$A89,1,0)*IF('Shoppable Services'!$B$4=AH$52,AH38,0)</f>
        <v>0</v>
      </c>
      <c r="AI89" s="4">
        <f>IF('Shoppable Services'!$F$4=$D89,1,0)*IF('Shoppable Services'!$E$4=$C89,1,0)*IF('Shoppable Services'!$D$4=$B89,1,0)*IF('Shoppable Services'!$C$4=$A89,1,0)*IF('Shoppable Services'!$B$4=AI$52,AI38,0)</f>
        <v>0</v>
      </c>
      <c r="AJ89" s="4">
        <f>IF('Shoppable Services'!$F$4=$D89,1,0)*IF('Shoppable Services'!$E$4=$C89,1,0)*IF('Shoppable Services'!$D$4=$B89,1,0)*IF('Shoppable Services'!$C$4=$A89,1,0)*IF('Shoppable Services'!$B$4=AJ$52,AJ38,0)</f>
        <v>0</v>
      </c>
      <c r="AK89" s="4">
        <f>IF('Shoppable Services'!$F$4=$D89,1,0)*IF('Shoppable Services'!$E$4=$C89,1,0)*IF('Shoppable Services'!$D$4=$B89,1,0)*IF('Shoppable Services'!$C$4=$A89,1,0)*IF('Shoppable Services'!$B$4=AK$52,AK38,0)</f>
        <v>0</v>
      </c>
      <c r="AL89" s="4">
        <f>IF('Shoppable Services'!$F$4=$D89,1,0)*IF('Shoppable Services'!$E$4=$C89,1,0)*IF('Shoppable Services'!$D$4=$B89,1,0)*IF('Shoppable Services'!$C$4=$A89,1,0)*IF('Shoppable Services'!$B$4=AL$52,AL38,0)</f>
        <v>0</v>
      </c>
    </row>
    <row r="90" spans="1:38">
      <c r="A90" t="s">
        <v>27</v>
      </c>
      <c r="B90" t="s">
        <v>66</v>
      </c>
      <c r="C90" t="s">
        <v>35</v>
      </c>
      <c r="D90" t="s">
        <v>10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  <c r="U90" s="4">
        <f>IF('Shoppable Services'!$F$4=$D90,1,0)*IF('Shoppable Services'!$E$4=$C90,1,0)*IF('Shoppable Services'!$D$4=$B90,1,0)*IF('Shoppable Services'!$C$4=$A90,1,0)*IF('Shoppable Services'!$B$4=U$52,U39,0)</f>
        <v>0</v>
      </c>
      <c r="V90" s="4">
        <f>IF('Shoppable Services'!$F$4=$D90,1,0)*IF('Shoppable Services'!$E$4=$C90,1,0)*IF('Shoppable Services'!$D$4=$B90,1,0)*IF('Shoppable Services'!$C$4=$A90,1,0)*IF('Shoppable Services'!$B$4=V$52,V39,0)</f>
        <v>0</v>
      </c>
      <c r="W90" s="4">
        <f>IF('Shoppable Services'!$F$4=$D90,1,0)*IF('Shoppable Services'!$E$4=$C90,1,0)*IF('Shoppable Services'!$D$4=$B90,1,0)*IF('Shoppable Services'!$C$4=$A90,1,0)*IF('Shoppable Services'!$B$4=W$52,W39,0)</f>
        <v>0</v>
      </c>
      <c r="X90" s="4">
        <f>IF('Shoppable Services'!$F$4=$D90,1,0)*IF('Shoppable Services'!$E$4=$C90,1,0)*IF('Shoppable Services'!$D$4=$B90,1,0)*IF('Shoppable Services'!$C$4=$A90,1,0)*IF('Shoppable Services'!$B$4=X$52,X39,0)</f>
        <v>0</v>
      </c>
      <c r="Y90" s="4">
        <f>IF('Shoppable Services'!$F$4=$D90,1,0)*IF('Shoppable Services'!$E$4=$C90,1,0)*IF('Shoppable Services'!$D$4=$B90,1,0)*IF('Shoppable Services'!$C$4=$A90,1,0)*IF('Shoppable Services'!$B$4=Y$52,Y39,0)</f>
        <v>0</v>
      </c>
      <c r="Z90" s="4">
        <f>IF('Shoppable Services'!$F$4=$D90,1,0)*IF('Shoppable Services'!$E$4=$C90,1,0)*IF('Shoppable Services'!$D$4=$B90,1,0)*IF('Shoppable Services'!$C$4=$A90,1,0)*IF('Shoppable Services'!$B$4=Z$52,Z39,0)</f>
        <v>0</v>
      </c>
      <c r="AA90" s="4">
        <f>IF('Shoppable Services'!$F$4=$D90,1,0)*IF('Shoppable Services'!$E$4=$C90,1,0)*IF('Shoppable Services'!$D$4=$B90,1,0)*IF('Shoppable Services'!$C$4=$A90,1,0)*IF('Shoppable Services'!$B$4=AA$52,AA39,0)</f>
        <v>0</v>
      </c>
      <c r="AB90" s="4">
        <f>IF('Shoppable Services'!$F$4=$D90,1,0)*IF('Shoppable Services'!$E$4=$C90,1,0)*IF('Shoppable Services'!$D$4=$B90,1,0)*IF('Shoppable Services'!$C$4=$A90,1,0)*IF('Shoppable Services'!$B$4=AB$52,AB39,0)</f>
        <v>0</v>
      </c>
      <c r="AC90" s="4">
        <f>IF('Shoppable Services'!$F$4=$D90,1,0)*IF('Shoppable Services'!$E$4=$C90,1,0)*IF('Shoppable Services'!$D$4=$B90,1,0)*IF('Shoppable Services'!$C$4=$A90,1,0)*IF('Shoppable Services'!$B$4=AC$52,AC39,0)</f>
        <v>0</v>
      </c>
      <c r="AD90" s="4">
        <f>IF('Shoppable Services'!$F$4=$D90,1,0)*IF('Shoppable Services'!$E$4=$C90,1,0)*IF('Shoppable Services'!$D$4=$B90,1,0)*IF('Shoppable Services'!$C$4=$A90,1,0)*IF('Shoppable Services'!$B$4=AD$52,AD39,0)</f>
        <v>0</v>
      </c>
      <c r="AE90" s="4">
        <f>IF('Shoppable Services'!$F$4=$D90,1,0)*IF('Shoppable Services'!$E$4=$C90,1,0)*IF('Shoppable Services'!$D$4=$B90,1,0)*IF('Shoppable Services'!$C$4=$A90,1,0)*IF('Shoppable Services'!$B$4=AE$52,AE39,0)</f>
        <v>0</v>
      </c>
      <c r="AF90" s="4">
        <f>IF('Shoppable Services'!$F$4=$D90,1,0)*IF('Shoppable Services'!$E$4=$C90,1,0)*IF('Shoppable Services'!$D$4=$B90,1,0)*IF('Shoppable Services'!$C$4=$A90,1,0)*IF('Shoppable Services'!$B$4=AF$52,AF39,0)</f>
        <v>0</v>
      </c>
      <c r="AG90" s="4">
        <f>IF('Shoppable Services'!$F$4=$D90,1,0)*IF('Shoppable Services'!$E$4=$C90,1,0)*IF('Shoppable Services'!$D$4=$B90,1,0)*IF('Shoppable Services'!$C$4=$A90,1,0)*IF('Shoppable Services'!$B$4=AG$52,AG39,0)</f>
        <v>0</v>
      </c>
      <c r="AH90" s="4">
        <f>IF('Shoppable Services'!$F$4=$D90,1,0)*IF('Shoppable Services'!$E$4=$C90,1,0)*IF('Shoppable Services'!$D$4=$B90,1,0)*IF('Shoppable Services'!$C$4=$A90,1,0)*IF('Shoppable Services'!$B$4=AH$52,AH39,0)</f>
        <v>0</v>
      </c>
      <c r="AI90" s="4">
        <f>IF('Shoppable Services'!$F$4=$D90,1,0)*IF('Shoppable Services'!$E$4=$C90,1,0)*IF('Shoppable Services'!$D$4=$B90,1,0)*IF('Shoppable Services'!$C$4=$A90,1,0)*IF('Shoppable Services'!$B$4=AI$52,AI39,0)</f>
        <v>0</v>
      </c>
      <c r="AJ90" s="4">
        <f>IF('Shoppable Services'!$F$4=$D90,1,0)*IF('Shoppable Services'!$E$4=$C90,1,0)*IF('Shoppable Services'!$D$4=$B90,1,0)*IF('Shoppable Services'!$C$4=$A90,1,0)*IF('Shoppable Services'!$B$4=AJ$52,AJ39,0)</f>
        <v>0</v>
      </c>
      <c r="AK90" s="4">
        <f>IF('Shoppable Services'!$F$4=$D90,1,0)*IF('Shoppable Services'!$E$4=$C90,1,0)*IF('Shoppable Services'!$D$4=$B90,1,0)*IF('Shoppable Services'!$C$4=$A90,1,0)*IF('Shoppable Services'!$B$4=AK$52,AK39,0)</f>
        <v>0</v>
      </c>
      <c r="AL90" s="4">
        <f>IF('Shoppable Services'!$F$4=$D90,1,0)*IF('Shoppable Services'!$E$4=$C90,1,0)*IF('Shoppable Services'!$D$4=$B90,1,0)*IF('Shoppable Services'!$C$4=$A90,1,0)*IF('Shoppable Services'!$B$4=AL$52,AL39,0)</f>
        <v>0</v>
      </c>
    </row>
    <row r="91" spans="1:38">
      <c r="A91" t="s">
        <v>27</v>
      </c>
      <c r="B91" t="s">
        <v>66</v>
      </c>
      <c r="C91" t="s">
        <v>37</v>
      </c>
      <c r="D91" t="s">
        <v>63</v>
      </c>
      <c r="E91" s="4">
        <f>IF('Shoppable Services'!$F$4=$D91,1,0)*IF('Shoppable Services'!$E$4=$C91,1,0)*IF('Shoppable Services'!$D$4=$B91,1,0)*IF('Shoppable Services'!$C$4=$A91,1,0)*$E40</f>
        <v>0</v>
      </c>
      <c r="F91" s="4">
        <f>IF('Shoppable Services'!$F$4=$D91,1,0)*IF('Shoppable Services'!$E$4=$C91,1,0)*IF('Shoppable Services'!$D$4=$B91,1,0)*IF('Shoppable Services'!$C$4=$A91,1,0)*$F40</f>
        <v>0</v>
      </c>
      <c r="G91" s="4">
        <f>IF('Shoppable Services'!$F$4=$D91,1,0)*IF('Shoppable Services'!$E$4=$C91,1,0)*IF('Shoppable Services'!$D$4=$B91,1,0)*IF('Shoppable Services'!$C$4=$A91,1,0)*$G40</f>
        <v>0</v>
      </c>
      <c r="H91" s="4">
        <f>IF('Shoppable Services'!$F$4=$D91,1,0)*IF('Shoppable Services'!$E$4=$C91,1,0)*IF('Shoppable Services'!$D$4=$B91,1,0)*IF('Shoppable Services'!$C$4=$A91,1,0)*$H40</f>
        <v>0</v>
      </c>
      <c r="I91" s="4">
        <f>IF('Shoppable Services'!$F$4=$D91,1,0)*IF('Shoppable Services'!$E$4=$C91,1,0)*IF('Shoppable Services'!$D$4=$B91,1,0)*IF('Shoppable Services'!$C$4=$A91,1,0)*$I40</f>
        <v>0</v>
      </c>
      <c r="J91" s="4">
        <f>IF('Shoppable Services'!$F$4=$D91,1,0)*IF('Shoppable Services'!$E$4=$C91,1,0)*IF('Shoppable Services'!$D$4=$B91,1,0)*IF('Shoppable Services'!$C$4=$A91,1,0)*IF('Shoppable Services'!$B$4=J$52,J40,0)</f>
        <v>0</v>
      </c>
      <c r="K91" s="4">
        <f>IF('Shoppable Services'!$F$4=$D91,1,0)*IF('Shoppable Services'!$E$4=$C91,1,0)*IF('Shoppable Services'!$D$4=$B91,1,0)*IF('Shoppable Services'!$C$4=$A91,1,0)*IF('Shoppable Services'!$B$4=K$52,K40,0)</f>
        <v>0</v>
      </c>
      <c r="L91" s="4">
        <f>IF('Shoppable Services'!$F$4=$D91,1,0)*IF('Shoppable Services'!$E$4=$C91,1,0)*IF('Shoppable Services'!$D$4=$B91,1,0)*IF('Shoppable Services'!$C$4=$A91,1,0)*IF('Shoppable Services'!$B$4=L$52,L40,0)</f>
        <v>0</v>
      </c>
      <c r="M91" s="4">
        <f>IF('Shoppable Services'!$F$4=$D91,1,0)*IF('Shoppable Services'!$E$4=$C91,1,0)*IF('Shoppable Services'!$D$4=$B91,1,0)*IF('Shoppable Services'!$C$4=$A91,1,0)*IF('Shoppable Services'!$B$4=M$52,M40,0)</f>
        <v>0</v>
      </c>
      <c r="N91" s="4">
        <f>IF('Shoppable Services'!$F$4=$D91,1,0)*IF('Shoppable Services'!$E$4=$C91,1,0)*IF('Shoppable Services'!$D$4=$B91,1,0)*IF('Shoppable Services'!$C$4=$A91,1,0)*IF('Shoppable Services'!$B$4=N$52,N40,0)</f>
        <v>0</v>
      </c>
      <c r="O91" s="4">
        <f>IF('Shoppable Services'!$F$4=$D91,1,0)*IF('Shoppable Services'!$E$4=$C91,1,0)*IF('Shoppable Services'!$D$4=$B91,1,0)*IF('Shoppable Services'!$C$4=$A91,1,0)*IF('Shoppable Services'!$B$4=O$52,O40,0)</f>
        <v>0</v>
      </c>
      <c r="P91" s="4">
        <f>IF('Shoppable Services'!$F$4=$D91,1,0)*IF('Shoppable Services'!$E$4=$C91,1,0)*IF('Shoppable Services'!$D$4=$B91,1,0)*IF('Shoppable Services'!$C$4=$A91,1,0)*IF('Shoppable Services'!$B$4=P$52,P40,0)</f>
        <v>0</v>
      </c>
      <c r="Q91" s="4">
        <f>IF('Shoppable Services'!$F$4=$D91,1,0)*IF('Shoppable Services'!$E$4=$C91,1,0)*IF('Shoppable Services'!$D$4=$B91,1,0)*IF('Shoppable Services'!$C$4=$A91,1,0)*IF('Shoppable Services'!$B$4=Q$52,Q40,0)</f>
        <v>0</v>
      </c>
      <c r="R91" s="4">
        <f>IF('Shoppable Services'!$F$4=$D91,1,0)*IF('Shoppable Services'!$E$4=$C91,1,0)*IF('Shoppable Services'!$D$4=$B91,1,0)*IF('Shoppable Services'!$C$4=$A91,1,0)*IF('Shoppable Services'!$B$4=R$52,R40,0)</f>
        <v>0</v>
      </c>
      <c r="S91" s="4">
        <f>IF('Shoppable Services'!$F$4=$D91,1,0)*IF('Shoppable Services'!$E$4=$C91,1,0)*IF('Shoppable Services'!$D$4=$B91,1,0)*IF('Shoppable Services'!$C$4=$A91,1,0)*IF('Shoppable Services'!$B$4=S$52,S40,0)</f>
        <v>0</v>
      </c>
      <c r="T91" s="4">
        <f>IF('Shoppable Services'!$F$4=$D91,1,0)*IF('Shoppable Services'!$E$4=$C91,1,0)*IF('Shoppable Services'!$D$4=$B91,1,0)*IF('Shoppable Services'!$C$4=$A91,1,0)*IF('Shoppable Services'!$B$4=T$52,T40,0)</f>
        <v>0</v>
      </c>
      <c r="U91" s="4">
        <f>IF('Shoppable Services'!$F$4=$D91,1,0)*IF('Shoppable Services'!$E$4=$C91,1,0)*IF('Shoppable Services'!$D$4=$B91,1,0)*IF('Shoppable Services'!$C$4=$A91,1,0)*IF('Shoppable Services'!$B$4=U$52,U40,0)</f>
        <v>0</v>
      </c>
      <c r="V91" s="4">
        <f>IF('Shoppable Services'!$F$4=$D91,1,0)*IF('Shoppable Services'!$E$4=$C91,1,0)*IF('Shoppable Services'!$D$4=$B91,1,0)*IF('Shoppable Services'!$C$4=$A91,1,0)*IF('Shoppable Services'!$B$4=V$52,V40,0)</f>
        <v>0</v>
      </c>
      <c r="W91" s="4">
        <f>IF('Shoppable Services'!$F$4=$D91,1,0)*IF('Shoppable Services'!$E$4=$C91,1,0)*IF('Shoppable Services'!$D$4=$B91,1,0)*IF('Shoppable Services'!$C$4=$A91,1,0)*IF('Shoppable Services'!$B$4=W$52,W40,0)</f>
        <v>0</v>
      </c>
      <c r="X91" s="4">
        <f>IF('Shoppable Services'!$F$4=$D91,1,0)*IF('Shoppable Services'!$E$4=$C91,1,0)*IF('Shoppable Services'!$D$4=$B91,1,0)*IF('Shoppable Services'!$C$4=$A91,1,0)*IF('Shoppable Services'!$B$4=X$52,X40,0)</f>
        <v>0</v>
      </c>
      <c r="Y91" s="4">
        <f>IF('Shoppable Services'!$F$4=$D91,1,0)*IF('Shoppable Services'!$E$4=$C91,1,0)*IF('Shoppable Services'!$D$4=$B91,1,0)*IF('Shoppable Services'!$C$4=$A91,1,0)*IF('Shoppable Services'!$B$4=Y$52,Y40,0)</f>
        <v>0</v>
      </c>
      <c r="Z91" s="4">
        <f>IF('Shoppable Services'!$F$4=$D91,1,0)*IF('Shoppable Services'!$E$4=$C91,1,0)*IF('Shoppable Services'!$D$4=$B91,1,0)*IF('Shoppable Services'!$C$4=$A91,1,0)*IF('Shoppable Services'!$B$4=Z$52,Z40,0)</f>
        <v>0</v>
      </c>
      <c r="AA91" s="4">
        <f>IF('Shoppable Services'!$F$4=$D91,1,0)*IF('Shoppable Services'!$E$4=$C91,1,0)*IF('Shoppable Services'!$D$4=$B91,1,0)*IF('Shoppable Services'!$C$4=$A91,1,0)*IF('Shoppable Services'!$B$4=AA$52,AA40,0)</f>
        <v>0</v>
      </c>
      <c r="AB91" s="4">
        <f>IF('Shoppable Services'!$F$4=$D91,1,0)*IF('Shoppable Services'!$E$4=$C91,1,0)*IF('Shoppable Services'!$D$4=$B91,1,0)*IF('Shoppable Services'!$C$4=$A91,1,0)*IF('Shoppable Services'!$B$4=AB$52,AB40,0)</f>
        <v>0</v>
      </c>
      <c r="AC91" s="4">
        <f>IF('Shoppable Services'!$F$4=$D91,1,0)*IF('Shoppable Services'!$E$4=$C91,1,0)*IF('Shoppable Services'!$D$4=$B91,1,0)*IF('Shoppable Services'!$C$4=$A91,1,0)*IF('Shoppable Services'!$B$4=AC$52,AC40,0)</f>
        <v>0</v>
      </c>
      <c r="AD91" s="4">
        <f>IF('Shoppable Services'!$F$4=$D91,1,0)*IF('Shoppable Services'!$E$4=$C91,1,0)*IF('Shoppable Services'!$D$4=$B91,1,0)*IF('Shoppable Services'!$C$4=$A91,1,0)*IF('Shoppable Services'!$B$4=AD$52,AD40,0)</f>
        <v>0</v>
      </c>
      <c r="AE91" s="4">
        <f>IF('Shoppable Services'!$F$4=$D91,1,0)*IF('Shoppable Services'!$E$4=$C91,1,0)*IF('Shoppable Services'!$D$4=$B91,1,0)*IF('Shoppable Services'!$C$4=$A91,1,0)*IF('Shoppable Services'!$B$4=AE$52,AE40,0)</f>
        <v>0</v>
      </c>
      <c r="AF91" s="4">
        <f>IF('Shoppable Services'!$F$4=$D91,1,0)*IF('Shoppable Services'!$E$4=$C91,1,0)*IF('Shoppable Services'!$D$4=$B91,1,0)*IF('Shoppable Services'!$C$4=$A91,1,0)*IF('Shoppable Services'!$B$4=AF$52,AF40,0)</f>
        <v>0</v>
      </c>
      <c r="AG91" s="4">
        <f>IF('Shoppable Services'!$F$4=$D91,1,0)*IF('Shoppable Services'!$E$4=$C91,1,0)*IF('Shoppable Services'!$D$4=$B91,1,0)*IF('Shoppable Services'!$C$4=$A91,1,0)*IF('Shoppable Services'!$B$4=AG$52,AG40,0)</f>
        <v>0</v>
      </c>
      <c r="AH91" s="4">
        <f>IF('Shoppable Services'!$F$4=$D91,1,0)*IF('Shoppable Services'!$E$4=$C91,1,0)*IF('Shoppable Services'!$D$4=$B91,1,0)*IF('Shoppable Services'!$C$4=$A91,1,0)*IF('Shoppable Services'!$B$4=AH$52,AH40,0)</f>
        <v>0</v>
      </c>
      <c r="AI91" s="4">
        <f>IF('Shoppable Services'!$F$4=$D91,1,0)*IF('Shoppable Services'!$E$4=$C91,1,0)*IF('Shoppable Services'!$D$4=$B91,1,0)*IF('Shoppable Services'!$C$4=$A91,1,0)*IF('Shoppable Services'!$B$4=AI$52,AI40,0)</f>
        <v>0</v>
      </c>
      <c r="AJ91" s="4">
        <f>IF('Shoppable Services'!$F$4=$D91,1,0)*IF('Shoppable Services'!$E$4=$C91,1,0)*IF('Shoppable Services'!$D$4=$B91,1,0)*IF('Shoppable Services'!$C$4=$A91,1,0)*IF('Shoppable Services'!$B$4=AJ$52,AJ40,0)</f>
        <v>0</v>
      </c>
      <c r="AK91" s="4">
        <f>IF('Shoppable Services'!$F$4=$D91,1,0)*IF('Shoppable Services'!$E$4=$C91,1,0)*IF('Shoppable Services'!$D$4=$B91,1,0)*IF('Shoppable Services'!$C$4=$A91,1,0)*IF('Shoppable Services'!$B$4=AK$52,AK40,0)</f>
        <v>0</v>
      </c>
      <c r="AL91" s="4">
        <f>IF('Shoppable Services'!$F$4=$D91,1,0)*IF('Shoppable Services'!$E$4=$C91,1,0)*IF('Shoppable Services'!$D$4=$B91,1,0)*IF('Shoppable Services'!$C$4=$A91,1,0)*IF('Shoppable Services'!$B$4=AL$52,AL40,0)</f>
        <v>0</v>
      </c>
    </row>
    <row r="92" spans="1:38">
      <c r="A92" t="s">
        <v>27</v>
      </c>
      <c r="B92" t="s">
        <v>66</v>
      </c>
      <c r="C92" t="s">
        <v>37</v>
      </c>
      <c r="D92" t="s">
        <v>10</v>
      </c>
      <c r="E92" s="4">
        <f>IF('Shoppable Services'!$F$4=$D92,1,0)*IF('Shoppable Services'!$E$4=$C92,1,0)*IF('Shoppable Services'!$D$4=$B92,1,0)*IF('Shoppable Services'!$C$4=$A92,1,0)*$E41</f>
        <v>0</v>
      </c>
      <c r="F92" s="4">
        <f>IF('Shoppable Services'!$F$4=$D92,1,0)*IF('Shoppable Services'!$E$4=$C92,1,0)*IF('Shoppable Services'!$D$4=$B92,1,0)*IF('Shoppable Services'!$C$4=$A92,1,0)*$F41</f>
        <v>0</v>
      </c>
      <c r="G92" s="4">
        <f>IF('Shoppable Services'!$F$4=$D92,1,0)*IF('Shoppable Services'!$E$4=$C92,1,0)*IF('Shoppable Services'!$D$4=$B92,1,0)*IF('Shoppable Services'!$C$4=$A92,1,0)*$G41</f>
        <v>0</v>
      </c>
      <c r="H92" s="4">
        <f>IF('Shoppable Services'!$F$4=$D92,1,0)*IF('Shoppable Services'!$E$4=$C92,1,0)*IF('Shoppable Services'!$D$4=$B92,1,0)*IF('Shoppable Services'!$C$4=$A92,1,0)*$H41</f>
        <v>0</v>
      </c>
      <c r="I92" s="4">
        <f>IF('Shoppable Services'!$F$4=$D92,1,0)*IF('Shoppable Services'!$E$4=$C92,1,0)*IF('Shoppable Services'!$D$4=$B92,1,0)*IF('Shoppable Services'!$C$4=$A92,1,0)*$I41</f>
        <v>0</v>
      </c>
      <c r="J92" s="4">
        <f>IF('Shoppable Services'!$F$4=$D92,1,0)*IF('Shoppable Services'!$E$4=$C92,1,0)*IF('Shoppable Services'!$D$4=$B92,1,0)*IF('Shoppable Services'!$C$4=$A92,1,0)*IF('Shoppable Services'!$B$4=J$52,J41,0)</f>
        <v>0</v>
      </c>
      <c r="K92" s="4">
        <f>IF('Shoppable Services'!$F$4=$D92,1,0)*IF('Shoppable Services'!$E$4=$C92,1,0)*IF('Shoppable Services'!$D$4=$B92,1,0)*IF('Shoppable Services'!$C$4=$A92,1,0)*IF('Shoppable Services'!$B$4=K$52,K41,0)</f>
        <v>0</v>
      </c>
      <c r="L92" s="4">
        <f>IF('Shoppable Services'!$F$4=$D92,1,0)*IF('Shoppable Services'!$E$4=$C92,1,0)*IF('Shoppable Services'!$D$4=$B92,1,0)*IF('Shoppable Services'!$C$4=$A92,1,0)*IF('Shoppable Services'!$B$4=L$52,L41,0)</f>
        <v>0</v>
      </c>
      <c r="M92" s="4">
        <f>IF('Shoppable Services'!$F$4=$D92,1,0)*IF('Shoppable Services'!$E$4=$C92,1,0)*IF('Shoppable Services'!$D$4=$B92,1,0)*IF('Shoppable Services'!$C$4=$A92,1,0)*IF('Shoppable Services'!$B$4=M$52,M41,0)</f>
        <v>0</v>
      </c>
      <c r="N92" s="4">
        <f>IF('Shoppable Services'!$F$4=$D92,1,0)*IF('Shoppable Services'!$E$4=$C92,1,0)*IF('Shoppable Services'!$D$4=$B92,1,0)*IF('Shoppable Services'!$C$4=$A92,1,0)*IF('Shoppable Services'!$B$4=N$52,N41,0)</f>
        <v>0</v>
      </c>
      <c r="O92" s="4">
        <f>IF('Shoppable Services'!$F$4=$D92,1,0)*IF('Shoppable Services'!$E$4=$C92,1,0)*IF('Shoppable Services'!$D$4=$B92,1,0)*IF('Shoppable Services'!$C$4=$A92,1,0)*IF('Shoppable Services'!$B$4=O$52,O41,0)</f>
        <v>0</v>
      </c>
      <c r="P92" s="4">
        <f>IF('Shoppable Services'!$F$4=$D92,1,0)*IF('Shoppable Services'!$E$4=$C92,1,0)*IF('Shoppable Services'!$D$4=$B92,1,0)*IF('Shoppable Services'!$C$4=$A92,1,0)*IF('Shoppable Services'!$B$4=P$52,P41,0)</f>
        <v>0</v>
      </c>
      <c r="Q92" s="4">
        <f>IF('Shoppable Services'!$F$4=$D92,1,0)*IF('Shoppable Services'!$E$4=$C92,1,0)*IF('Shoppable Services'!$D$4=$B92,1,0)*IF('Shoppable Services'!$C$4=$A92,1,0)*IF('Shoppable Services'!$B$4=Q$52,Q41,0)</f>
        <v>0</v>
      </c>
      <c r="R92" s="4">
        <f>IF('Shoppable Services'!$F$4=$D92,1,0)*IF('Shoppable Services'!$E$4=$C92,1,0)*IF('Shoppable Services'!$D$4=$B92,1,0)*IF('Shoppable Services'!$C$4=$A92,1,0)*IF('Shoppable Services'!$B$4=R$52,R41,0)</f>
        <v>0</v>
      </c>
      <c r="S92" s="4">
        <f>IF('Shoppable Services'!$F$4=$D92,1,0)*IF('Shoppable Services'!$E$4=$C92,1,0)*IF('Shoppable Services'!$D$4=$B92,1,0)*IF('Shoppable Services'!$C$4=$A92,1,0)*IF('Shoppable Services'!$B$4=S$52,S41,0)</f>
        <v>0</v>
      </c>
      <c r="T92" s="4">
        <f>IF('Shoppable Services'!$F$4=$D92,1,0)*IF('Shoppable Services'!$E$4=$C92,1,0)*IF('Shoppable Services'!$D$4=$B92,1,0)*IF('Shoppable Services'!$C$4=$A92,1,0)*IF('Shoppable Services'!$B$4=T$52,T41,0)</f>
        <v>0</v>
      </c>
      <c r="U92" s="4">
        <f>IF('Shoppable Services'!$F$4=$D92,1,0)*IF('Shoppable Services'!$E$4=$C92,1,0)*IF('Shoppable Services'!$D$4=$B92,1,0)*IF('Shoppable Services'!$C$4=$A92,1,0)*IF('Shoppable Services'!$B$4=U$52,U41,0)</f>
        <v>0</v>
      </c>
      <c r="V92" s="4">
        <f>IF('Shoppable Services'!$F$4=$D92,1,0)*IF('Shoppable Services'!$E$4=$C92,1,0)*IF('Shoppable Services'!$D$4=$B92,1,0)*IF('Shoppable Services'!$C$4=$A92,1,0)*IF('Shoppable Services'!$B$4=V$52,V41,0)</f>
        <v>0</v>
      </c>
      <c r="W92" s="4">
        <f>IF('Shoppable Services'!$F$4=$D92,1,0)*IF('Shoppable Services'!$E$4=$C92,1,0)*IF('Shoppable Services'!$D$4=$B92,1,0)*IF('Shoppable Services'!$C$4=$A92,1,0)*IF('Shoppable Services'!$B$4=W$52,W41,0)</f>
        <v>0</v>
      </c>
      <c r="X92" s="4">
        <f>IF('Shoppable Services'!$F$4=$D92,1,0)*IF('Shoppable Services'!$E$4=$C92,1,0)*IF('Shoppable Services'!$D$4=$B92,1,0)*IF('Shoppable Services'!$C$4=$A92,1,0)*IF('Shoppable Services'!$B$4=X$52,X41,0)</f>
        <v>0</v>
      </c>
      <c r="Y92" s="4">
        <f>IF('Shoppable Services'!$F$4=$D92,1,0)*IF('Shoppable Services'!$E$4=$C92,1,0)*IF('Shoppable Services'!$D$4=$B92,1,0)*IF('Shoppable Services'!$C$4=$A92,1,0)*IF('Shoppable Services'!$B$4=Y$52,Y41,0)</f>
        <v>0</v>
      </c>
      <c r="Z92" s="4">
        <f>IF('Shoppable Services'!$F$4=$D92,1,0)*IF('Shoppable Services'!$E$4=$C92,1,0)*IF('Shoppable Services'!$D$4=$B92,1,0)*IF('Shoppable Services'!$C$4=$A92,1,0)*IF('Shoppable Services'!$B$4=Z$52,Z41,0)</f>
        <v>0</v>
      </c>
      <c r="AA92" s="4">
        <f>IF('Shoppable Services'!$F$4=$D92,1,0)*IF('Shoppable Services'!$E$4=$C92,1,0)*IF('Shoppable Services'!$D$4=$B92,1,0)*IF('Shoppable Services'!$C$4=$A92,1,0)*IF('Shoppable Services'!$B$4=AA$52,AA41,0)</f>
        <v>0</v>
      </c>
      <c r="AB92" s="4">
        <f>IF('Shoppable Services'!$F$4=$D92,1,0)*IF('Shoppable Services'!$E$4=$C92,1,0)*IF('Shoppable Services'!$D$4=$B92,1,0)*IF('Shoppable Services'!$C$4=$A92,1,0)*IF('Shoppable Services'!$B$4=AB$52,AB41,0)</f>
        <v>0</v>
      </c>
      <c r="AC92" s="4">
        <f>IF('Shoppable Services'!$F$4=$D92,1,0)*IF('Shoppable Services'!$E$4=$C92,1,0)*IF('Shoppable Services'!$D$4=$B92,1,0)*IF('Shoppable Services'!$C$4=$A92,1,0)*IF('Shoppable Services'!$B$4=AC$52,AC41,0)</f>
        <v>0</v>
      </c>
      <c r="AD92" s="4">
        <f>IF('Shoppable Services'!$F$4=$D92,1,0)*IF('Shoppable Services'!$E$4=$C92,1,0)*IF('Shoppable Services'!$D$4=$B92,1,0)*IF('Shoppable Services'!$C$4=$A92,1,0)*IF('Shoppable Services'!$B$4=AD$52,AD41,0)</f>
        <v>0</v>
      </c>
      <c r="AE92" s="4">
        <f>IF('Shoppable Services'!$F$4=$D92,1,0)*IF('Shoppable Services'!$E$4=$C92,1,0)*IF('Shoppable Services'!$D$4=$B92,1,0)*IF('Shoppable Services'!$C$4=$A92,1,0)*IF('Shoppable Services'!$B$4=AE$52,AE41,0)</f>
        <v>0</v>
      </c>
      <c r="AF92" s="4">
        <f>IF('Shoppable Services'!$F$4=$D92,1,0)*IF('Shoppable Services'!$E$4=$C92,1,0)*IF('Shoppable Services'!$D$4=$B92,1,0)*IF('Shoppable Services'!$C$4=$A92,1,0)*IF('Shoppable Services'!$B$4=AF$52,AF41,0)</f>
        <v>0</v>
      </c>
      <c r="AG92" s="4">
        <f>IF('Shoppable Services'!$F$4=$D92,1,0)*IF('Shoppable Services'!$E$4=$C92,1,0)*IF('Shoppable Services'!$D$4=$B92,1,0)*IF('Shoppable Services'!$C$4=$A92,1,0)*IF('Shoppable Services'!$B$4=AG$52,AG41,0)</f>
        <v>0</v>
      </c>
      <c r="AH92" s="4">
        <f>IF('Shoppable Services'!$F$4=$D92,1,0)*IF('Shoppable Services'!$E$4=$C92,1,0)*IF('Shoppable Services'!$D$4=$B92,1,0)*IF('Shoppable Services'!$C$4=$A92,1,0)*IF('Shoppable Services'!$B$4=AH$52,AH41,0)</f>
        <v>0</v>
      </c>
      <c r="AI92" s="4">
        <f>IF('Shoppable Services'!$F$4=$D92,1,0)*IF('Shoppable Services'!$E$4=$C92,1,0)*IF('Shoppable Services'!$D$4=$B92,1,0)*IF('Shoppable Services'!$C$4=$A92,1,0)*IF('Shoppable Services'!$B$4=AI$52,AI41,0)</f>
        <v>0</v>
      </c>
      <c r="AJ92" s="4">
        <f>IF('Shoppable Services'!$F$4=$D92,1,0)*IF('Shoppable Services'!$E$4=$C92,1,0)*IF('Shoppable Services'!$D$4=$B92,1,0)*IF('Shoppable Services'!$C$4=$A92,1,0)*IF('Shoppable Services'!$B$4=AJ$52,AJ41,0)</f>
        <v>0</v>
      </c>
      <c r="AK92" s="4">
        <f>IF('Shoppable Services'!$F$4=$D92,1,0)*IF('Shoppable Services'!$E$4=$C92,1,0)*IF('Shoppable Services'!$D$4=$B92,1,0)*IF('Shoppable Services'!$C$4=$A92,1,0)*IF('Shoppable Services'!$B$4=AK$52,AK41,0)</f>
        <v>0</v>
      </c>
      <c r="AL92" s="4">
        <f>IF('Shoppable Services'!$F$4=$D92,1,0)*IF('Shoppable Services'!$E$4=$C92,1,0)*IF('Shoppable Services'!$D$4=$B92,1,0)*IF('Shoppable Services'!$C$4=$A92,1,0)*IF('Shoppable Services'!$B$4=AL$52,AL41,0)</f>
        <v>0</v>
      </c>
    </row>
    <row r="93" spans="1:38">
      <c r="E93" s="4">
        <f>COUNTIF(E53:E92,"&gt;0")</f>
        <v>1</v>
      </c>
      <c r="F93" s="4">
        <f>COUNTIF(F53:F92,"&gt;0")</f>
        <v>1</v>
      </c>
      <c r="G93" s="4">
        <f>COUNTIF(G53:G92,"&gt;0")</f>
        <v>1</v>
      </c>
      <c r="H93" s="4">
        <f>COUNTIF(H53:H92,"&gt;0")</f>
        <v>1</v>
      </c>
      <c r="I93" s="4">
        <f>COUNTIF(I53:I92,"&gt;0")</f>
        <v>1</v>
      </c>
      <c r="J93" s="4">
        <f>COUNTIF(J53:BE92,"&gt;0")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878B2E-EE31-40CD-80AF-13F45D1E25EC}"/>
</file>

<file path=customXml/itemProps2.xml><?xml version="1.0" encoding="utf-8"?>
<ds:datastoreItem xmlns:ds="http://schemas.openxmlformats.org/officeDocument/2006/customXml" ds:itemID="{022E4E03-FF69-4DA3-BE59-DF330B63530F}"/>
</file>

<file path=customXml/itemProps3.xml><?xml version="1.0" encoding="utf-8"?>
<ds:datastoreItem xmlns:ds="http://schemas.openxmlformats.org/officeDocument/2006/customXml" ds:itemID="{E2263E0F-12DD-4D3E-927C-817086D08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2022-02-02T19:10:56Z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