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r:id="rId2"/>
  </sheets>
  <definedNames>
    <definedName name="Sheet1.Sheet1" localSheetId="1">Data!$A$1:$G$63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9" i="1" s="1"/>
  <c r="J4" i="6" s="1"/>
  <c r="I56" i="1"/>
  <c r="I57" i="1"/>
  <c r="I58" i="1"/>
  <c r="I53" i="1"/>
  <c r="G54" i="1" l="1"/>
  <c r="G55" i="1"/>
  <c r="G56" i="1"/>
  <c r="G57" i="1"/>
  <c r="G58" i="1"/>
  <c r="E58" i="1" l="1"/>
  <c r="E57" i="1"/>
  <c r="E56" i="1"/>
  <c r="E55" i="1"/>
  <c r="E54" i="1"/>
  <c r="E53" i="1"/>
  <c r="H58" i="1"/>
  <c r="H57" i="1"/>
  <c r="H56" i="1"/>
  <c r="H55" i="1"/>
  <c r="H54" i="1"/>
  <c r="H53" i="1"/>
  <c r="G53" i="1"/>
  <c r="G59" i="1" s="1"/>
  <c r="G4" i="6" s="1"/>
  <c r="F58" i="1"/>
  <c r="F57" i="1"/>
  <c r="F56" i="1"/>
  <c r="F55" i="1"/>
  <c r="F54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9" i="1" l="1"/>
  <c r="H4" i="6" s="1"/>
  <c r="F59" i="1"/>
  <c r="L4" i="6" s="1"/>
  <c r="H59" i="1"/>
  <c r="I4" i="6" s="1"/>
  <c r="E59" i="1"/>
  <c r="K4" i="6" s="1"/>
</calcChain>
</file>

<file path=xl/sharedStrings.xml><?xml version="1.0" encoding="utf-8"?>
<sst xmlns="http://schemas.openxmlformats.org/spreadsheetml/2006/main" count="216" uniqueCount="67">
  <si>
    <t>Level of Care</t>
  </si>
  <si>
    <t>Specialty</t>
  </si>
  <si>
    <t>Age</t>
  </si>
  <si>
    <t>Rate Type</t>
  </si>
  <si>
    <t>Low Rate</t>
  </si>
  <si>
    <t>High Rate</t>
  </si>
  <si>
    <t>GEISINGER HEALTH PLA Rate</t>
  </si>
  <si>
    <t>KEYSTONE HEALTH PLAN Rate</t>
  </si>
  <si>
    <t>MENTAL HEALTH CONSUL Rate</t>
  </si>
  <si>
    <t>OXFORD HEALTH PLANS Rate</t>
  </si>
  <si>
    <t>PENN BEHAVIORAL HEAL Rate</t>
  </si>
  <si>
    <t>QUEST BEHAVIORAL HEA Rate</t>
  </si>
  <si>
    <t>UNITED BEHAVIORAL HE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</si>
  <si>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</si>
  <si>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</si>
  <si>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</si>
  <si>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</si>
  <si>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</si>
  <si>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</si>
  <si>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</si>
  <si>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</si>
  <si>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</si>
  <si>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</si>
  <si>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</si>
  <si>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</si>
  <si>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</si>
  <si>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</si>
  <si>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</si>
  <si>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</si>
  <si>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</si>
  <si>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Residential Treatment (RTC)(PRTF)</t>
  </si>
  <si>
    <t>RTC - Psych</t>
  </si>
  <si>
    <t>Date of last update: 1/01/2022</t>
  </si>
  <si>
    <t>AMERIHEALTH Rate</t>
  </si>
  <si>
    <t>AMERIHEALTH ADMINIST Rate</t>
  </si>
  <si>
    <t>BC FEDERAL Rate</t>
  </si>
  <si>
    <t>BEACON HEALTH Rate</t>
  </si>
  <si>
    <t>CBHNP Rate</t>
  </si>
  <si>
    <t>CCBH ALLEGHENY Rate</t>
  </si>
  <si>
    <t>CCBH BERKS Rate</t>
  </si>
  <si>
    <t>CCBH BLAIR Rate</t>
  </si>
  <si>
    <t>CCBH CARBON/MONROE/P Rate</t>
  </si>
  <si>
    <t>CCBH CHESTER Rate</t>
  </si>
  <si>
    <t>CCBH LYCOMING/CLINTO Rate</t>
  </si>
  <si>
    <t>CCBH NORTH CENTRAL Rate</t>
  </si>
  <si>
    <t>CCBH NORTH EAST Rate</t>
  </si>
  <si>
    <t>CCBH SOMERSET/BEDFOR Rate</t>
  </si>
  <si>
    <t>CCBH YORK/ADAMS Rate</t>
  </si>
  <si>
    <t>CIGNA HMO Rate</t>
  </si>
  <si>
    <t>COMMUNITY BEHAVIORAL Rate</t>
  </si>
  <si>
    <t>CORESOURCE Rate</t>
  </si>
  <si>
    <t>HORIZON BC/BS Rate</t>
  </si>
  <si>
    <t>IBC OUT OF AREA Rate</t>
  </si>
  <si>
    <t>INDEPENDENCE ADMIN Rate</t>
  </si>
  <si>
    <t>KEYSTONE CHIPS Rate</t>
  </si>
  <si>
    <t>MBH NORTHAMPTON Rate</t>
  </si>
  <si>
    <t>MBH OF PA BUCKS Rate</t>
  </si>
  <si>
    <t>MBH OF PA DELAWARE Rate</t>
  </si>
  <si>
    <t>MBH OF PA LEHIGH Rate</t>
  </si>
  <si>
    <t>MBH OF PA MONTGOMERY Rate</t>
  </si>
  <si>
    <t>PERSONAL CHOICE Rate</t>
  </si>
  <si>
    <t>UNITED HEALTHCARE IN Rate</t>
  </si>
  <si>
    <t>UPMC FOR KIDS CHIP Rate</t>
  </si>
  <si>
    <t>Inpatient - Autism (ASD)</t>
  </si>
  <si>
    <t>Inpatient - ALL</t>
  </si>
  <si>
    <t>RTC</t>
  </si>
  <si>
    <t>RTC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</si>
</sst>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64" sqref="E6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32</v>
      </c>
    </row>
    <row r="2" spans="1:12">
      <c r="B2" s="19" t="s">
        <v>20</v>
      </c>
      <c r="C2" s="19"/>
      <c r="D2" s="19"/>
      <c r="E2" s="19"/>
      <c r="F2" s="19"/>
    </row>
    <row r="3" spans="1:12">
      <c r="B3" s="8" t="s">
        <v>18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17</v>
      </c>
      <c r="H3" s="8" t="s">
        <v>19</v>
      </c>
      <c r="I3" s="8" t="s">
        <v>4</v>
      </c>
      <c r="J3" s="8" t="s">
        <v>5</v>
      </c>
      <c r="K3" s="8" t="s">
        <v>16</v>
      </c>
      <c r="L3" s="8" t="s">
        <v>23</v>
      </c>
    </row>
    <row r="4" spans="1:12">
      <c r="B4" s="9" t="s">
        <v>37</v>
      </c>
      <c r="C4" s="9" t="s">
        <v>13</v>
      </c>
      <c r="D4" s="9" t="s">
        <v>29</v>
      </c>
      <c r="E4" s="9" t="s">
        <v>15</v>
      </c>
      <c r="F4" s="9" t="s">
        <v>14</v>
      </c>
      <c r="G4" s="10">
        <f>IF(Data!$G$59&gt;1,"Error",MAX(Data!G53:G58))</f>
        <v>912</v>
      </c>
      <c r="H4" s="11">
        <f>IF(Data!$J$59&gt;1,"Error",IF(Data!$J$59=0,"N/A",MAX(Data!J53:BD58)))</f>
        <v>535.16999999999996</v>
      </c>
      <c r="I4" s="11">
        <f>IF(Data!$H$59&gt;1,"Error",SUM(Data!H53:H58))</f>
        <v>100</v>
      </c>
      <c r="J4" s="11">
        <f>IF(Data!$I$59&gt;1,"Error",SUM(Data!I53:I58))</f>
        <v>954.81</v>
      </c>
      <c r="K4" s="11">
        <f>IF(Data!$E$59&gt;1,"Error",SUM(Data!E53:E58))</f>
        <v>1600</v>
      </c>
      <c r="L4" s="11">
        <f>IF(Data!$F$59&gt;1,"Error",SUM(Data!F53:F58))</f>
        <v>1600</v>
      </c>
    </row>
    <row r="7" spans="1:12" hidden="1" outlineLevel="1">
      <c r="B7" s="2" t="s">
        <v>18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27</v>
      </c>
      <c r="C8" s="12" t="s">
        <v>13</v>
      </c>
      <c r="D8" t="s">
        <v>63</v>
      </c>
      <c r="E8" s="12" t="s">
        <v>15</v>
      </c>
      <c r="F8" s="12" t="s">
        <v>14</v>
      </c>
    </row>
    <row r="9" spans="1:12" hidden="1" outlineLevel="1">
      <c r="B9" s="17" t="s">
        <v>33</v>
      </c>
      <c r="C9" s="12" t="s">
        <v>30</v>
      </c>
      <c r="D9" t="s">
        <v>64</v>
      </c>
      <c r="E9" s="12"/>
      <c r="F9" s="12"/>
    </row>
    <row r="10" spans="1:12" hidden="1" outlineLevel="1">
      <c r="B10" s="17" t="s">
        <v>34</v>
      </c>
      <c r="C10" s="12"/>
      <c r="D10" t="s">
        <v>29</v>
      </c>
      <c r="E10"/>
      <c r="F10"/>
    </row>
    <row r="11" spans="1:12" hidden="1" outlineLevel="1">
      <c r="B11" s="17" t="s">
        <v>35</v>
      </c>
      <c r="C11"/>
      <c r="D11" t="s">
        <v>65</v>
      </c>
      <c r="E11"/>
      <c r="F11"/>
    </row>
    <row r="12" spans="1:12" hidden="1" outlineLevel="1">
      <c r="B12" s="17" t="s">
        <v>36</v>
      </c>
      <c r="C12"/>
      <c r="D12" t="s">
        <v>66</v>
      </c>
      <c r="E12"/>
      <c r="F12"/>
    </row>
    <row r="13" spans="1:12" hidden="1" outlineLevel="1">
      <c r="B13" s="17" t="s">
        <v>37</v>
      </c>
      <c r="C13"/>
      <c r="D13" t="s">
        <v>31</v>
      </c>
      <c r="E13"/>
      <c r="F13"/>
    </row>
    <row r="14" spans="1:12" hidden="1" outlineLevel="1">
      <c r="B14" s="17" t="s">
        <v>38</v>
      </c>
      <c r="C14"/>
      <c r="D14"/>
      <c r="E14"/>
      <c r="F14"/>
    </row>
    <row r="15" spans="1:12" hidden="1" outlineLevel="1">
      <c r="B15" s="17" t="s">
        <v>39</v>
      </c>
      <c r="C15"/>
      <c r="D15"/>
      <c r="E15"/>
      <c r="F15"/>
    </row>
    <row r="16" spans="1:12" hidden="1" outlineLevel="1">
      <c r="B16" s="17" t="s">
        <v>40</v>
      </c>
      <c r="C16"/>
      <c r="D16"/>
      <c r="E16"/>
      <c r="F16"/>
    </row>
    <row r="17" spans="2:6" ht="30" hidden="1" outlineLevel="1">
      <c r="B17" s="17" t="s">
        <v>41</v>
      </c>
      <c r="C17"/>
      <c r="D17"/>
      <c r="E17"/>
      <c r="F17"/>
    </row>
    <row r="18" spans="2:6" hidden="1" outlineLevel="1">
      <c r="B18" s="17" t="s">
        <v>42</v>
      </c>
      <c r="C18"/>
      <c r="D18"/>
      <c r="E18"/>
      <c r="F18"/>
    </row>
    <row r="19" spans="2:6" hidden="1" outlineLevel="1">
      <c r="B19" s="17" t="s">
        <v>43</v>
      </c>
      <c r="C19"/>
      <c r="D19"/>
      <c r="E19"/>
      <c r="F19"/>
    </row>
    <row r="20" spans="2:6" hidden="1" outlineLevel="1">
      <c r="B20" s="17" t="s">
        <v>44</v>
      </c>
      <c r="C20"/>
      <c r="D20"/>
      <c r="E20"/>
      <c r="F20"/>
    </row>
    <row r="21" spans="2:6" hidden="1" outlineLevel="1">
      <c r="B21" s="17" t="s">
        <v>45</v>
      </c>
      <c r="C21"/>
      <c r="D21"/>
      <c r="E21"/>
      <c r="F21"/>
    </row>
    <row r="22" spans="2:6" ht="30" hidden="1" outlineLevel="1">
      <c r="B22" s="17" t="s">
        <v>46</v>
      </c>
      <c r="C22"/>
      <c r="D22"/>
      <c r="E22"/>
      <c r="F22"/>
    </row>
    <row r="23" spans="2:6" hidden="1" outlineLevel="1">
      <c r="B23" s="17" t="s">
        <v>47</v>
      </c>
      <c r="C23"/>
      <c r="D23"/>
      <c r="E23"/>
      <c r="F23"/>
    </row>
    <row r="24" spans="2:6" hidden="1" outlineLevel="1">
      <c r="B24" s="17" t="s">
        <v>48</v>
      </c>
      <c r="C24"/>
      <c r="D24"/>
      <c r="E24"/>
      <c r="F24"/>
    </row>
    <row r="25" spans="2:6" ht="30" hidden="1" outlineLevel="1">
      <c r="B25" s="17" t="s">
        <v>49</v>
      </c>
      <c r="C25"/>
      <c r="D25"/>
      <c r="E25"/>
      <c r="F25"/>
    </row>
    <row r="26" spans="2:6" hidden="1" outlineLevel="1">
      <c r="B26" s="17" t="s">
        <v>50</v>
      </c>
      <c r="C26"/>
      <c r="D26"/>
      <c r="E26"/>
      <c r="F26"/>
    </row>
    <row r="27" spans="2:6" hidden="1" outlineLevel="1">
      <c r="B27" s="17" t="s">
        <v>6</v>
      </c>
      <c r="C27"/>
      <c r="D27"/>
      <c r="E27"/>
      <c r="F27"/>
    </row>
    <row r="28" spans="2:6" hidden="1" outlineLevel="1">
      <c r="B28" s="17" t="s">
        <v>51</v>
      </c>
      <c r="C28"/>
      <c r="D28"/>
      <c r="E28"/>
      <c r="F28"/>
    </row>
    <row r="29" spans="2:6" hidden="1" outlineLevel="1">
      <c r="B29" s="17" t="s">
        <v>52</v>
      </c>
      <c r="C29"/>
      <c r="D29"/>
      <c r="E29"/>
      <c r="F29"/>
    </row>
    <row r="30" spans="2:6" hidden="1" outlineLevel="1">
      <c r="B30" s="17" t="s">
        <v>53</v>
      </c>
      <c r="C30"/>
      <c r="D30"/>
      <c r="E30"/>
      <c r="F30"/>
    </row>
    <row r="31" spans="2:6" hidden="1" outlineLevel="1">
      <c r="B31" s="17" t="s">
        <v>54</v>
      </c>
      <c r="C31"/>
      <c r="D31"/>
      <c r="E31"/>
      <c r="F31"/>
    </row>
    <row r="32" spans="2:6" hidden="1" outlineLevel="1">
      <c r="B32" s="17" t="s">
        <v>7</v>
      </c>
      <c r="C32"/>
      <c r="D32"/>
      <c r="E32"/>
      <c r="F32"/>
    </row>
    <row r="33" spans="2:6" hidden="1" outlineLevel="1">
      <c r="B33" s="17" t="s">
        <v>55</v>
      </c>
      <c r="C33"/>
      <c r="D33"/>
      <c r="E33"/>
      <c r="F33"/>
    </row>
    <row r="34" spans="2:6" hidden="1" outlineLevel="1">
      <c r="B34" s="17" t="s">
        <v>56</v>
      </c>
      <c r="C34"/>
      <c r="D34"/>
      <c r="E34"/>
      <c r="F34"/>
    </row>
    <row r="35" spans="2:6" hidden="1" outlineLevel="1">
      <c r="B35" s="17" t="s">
        <v>57</v>
      </c>
      <c r="C35"/>
      <c r="D35"/>
      <c r="E35"/>
      <c r="F35"/>
    </row>
    <row r="36" spans="2:6" hidden="1" outlineLevel="1">
      <c r="B36" s="17" t="s">
        <v>58</v>
      </c>
      <c r="C36"/>
      <c r="D36"/>
      <c r="E36"/>
      <c r="F36"/>
    </row>
    <row r="37" spans="2:6" ht="30" hidden="1" outlineLevel="1">
      <c r="B37" s="17" t="s">
        <v>59</v>
      </c>
      <c r="C37"/>
      <c r="D37"/>
      <c r="E37"/>
      <c r="F37"/>
    </row>
    <row r="38" spans="2:6" hidden="1" outlineLevel="1">
      <c r="B38" s="17" t="s">
        <v>8</v>
      </c>
      <c r="C38"/>
      <c r="D38"/>
      <c r="E38"/>
      <c r="F38"/>
    </row>
    <row r="39" spans="2:6" hidden="1" outlineLevel="1">
      <c r="B39" s="17" t="s">
        <v>9</v>
      </c>
      <c r="C39"/>
      <c r="D39"/>
      <c r="E39"/>
      <c r="F39"/>
    </row>
    <row r="40" spans="2:6" hidden="1" outlineLevel="1">
      <c r="B40" s="17" t="s">
        <v>10</v>
      </c>
      <c r="C40"/>
      <c r="D40"/>
      <c r="E40"/>
      <c r="F40"/>
    </row>
    <row r="41" spans="2:6" hidden="1" outlineLevel="1">
      <c r="B41" s="17" t="s">
        <v>60</v>
      </c>
      <c r="C41"/>
      <c r="D41"/>
      <c r="E41"/>
      <c r="F41"/>
    </row>
    <row r="42" spans="2:6" hidden="1" outlineLevel="1">
      <c r="B42" s="17" t="s">
        <v>11</v>
      </c>
      <c r="C42"/>
      <c r="D42"/>
      <c r="E42"/>
      <c r="F42"/>
    </row>
    <row r="43" spans="2:6" hidden="1" outlineLevel="1">
      <c r="B43" s="17" t="s">
        <v>28</v>
      </c>
      <c r="C43"/>
      <c r="D43"/>
      <c r="E43"/>
      <c r="F43"/>
    </row>
    <row r="44" spans="2:6" hidden="1" outlineLevel="1">
      <c r="B44" s="17" t="s">
        <v>12</v>
      </c>
      <c r="C44"/>
      <c r="D44"/>
      <c r="E44"/>
      <c r="F44"/>
    </row>
    <row r="45" spans="2:6" hidden="1" outlineLevel="1">
      <c r="B45" s="17" t="s">
        <v>61</v>
      </c>
      <c r="C45"/>
      <c r="D45"/>
      <c r="E45"/>
      <c r="F45"/>
    </row>
    <row r="46" spans="2:6" hidden="1" outlineLevel="1">
      <c r="B46" s="17" t="s">
        <v>62</v>
      </c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</formula1>
    </dataValidation>
    <dataValidation type="list" allowBlank="1" showInputMessage="1" showErrorMessage="1" sqref="F4">
      <formula1>$F$8</formula1>
    </dataValidation>
    <dataValidation type="list" allowBlank="1" showInputMessage="1" showErrorMessage="1" sqref="D4">
      <formula1>$D$8:$D$13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$B$8:$B$46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"/>
  <sheetViews>
    <sheetView topLeftCell="A40" workbookViewId="0">
      <selection activeCell="B74" sqref="B74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21</v>
      </c>
      <c r="B1" s="20" t="s">
        <v>1</v>
      </c>
      <c r="C1" s="20" t="s">
        <v>2</v>
      </c>
      <c r="D1" s="20" t="s">
        <v>3</v>
      </c>
      <c r="E1" s="21" t="s">
        <v>22</v>
      </c>
      <c r="F1" s="21" t="s">
        <v>23</v>
      </c>
      <c r="G1" s="21" t="s">
        <v>24</v>
      </c>
      <c r="H1" s="21" t="s">
        <v>25</v>
      </c>
      <c r="I1" s="21" t="s">
        <v>26</v>
      </c>
      <c r="J1" s="21" t="s">
        <v>27</v>
      </c>
      <c r="K1" s="21" t="s">
        <v>33</v>
      </c>
      <c r="L1" s="21" t="s">
        <v>34</v>
      </c>
      <c r="M1" s="21" t="s">
        <v>35</v>
      </c>
      <c r="N1" s="21" t="s">
        <v>36</v>
      </c>
      <c r="O1" s="21" t="s">
        <v>37</v>
      </c>
      <c r="P1" s="21" t="s">
        <v>38</v>
      </c>
      <c r="Q1" s="21" t="s">
        <v>39</v>
      </c>
      <c r="R1" s="21" t="s">
        <v>40</v>
      </c>
      <c r="S1" s="21" t="s">
        <v>41</v>
      </c>
      <c r="T1" s="21" t="s">
        <v>42</v>
      </c>
      <c r="U1" s="21" t="s">
        <v>43</v>
      </c>
      <c r="V1" s="21" t="s">
        <v>44</v>
      </c>
      <c r="W1" s="21" t="s">
        <v>45</v>
      </c>
      <c r="X1" s="21" t="s">
        <v>46</v>
      </c>
      <c r="Y1" s="21" t="s">
        <v>47</v>
      </c>
      <c r="Z1" s="21" t="s">
        <v>48</v>
      </c>
      <c r="AA1" s="21" t="s">
        <v>49</v>
      </c>
      <c r="AB1" s="21" t="s">
        <v>50</v>
      </c>
      <c r="AC1" s="21" t="s">
        <v>6</v>
      </c>
      <c r="AD1" s="21" t="s">
        <v>51</v>
      </c>
      <c r="AE1" s="21" t="s">
        <v>52</v>
      </c>
      <c r="AF1" s="21" t="s">
        <v>53</v>
      </c>
      <c r="AG1" s="21" t="s">
        <v>54</v>
      </c>
      <c r="AH1" s="21" t="s">
        <v>7</v>
      </c>
      <c r="AI1" s="21" t="s">
        <v>55</v>
      </c>
      <c r="AJ1" s="21" t="s">
        <v>56</v>
      </c>
      <c r="AK1" s="21" t="s">
        <v>57</v>
      </c>
      <c r="AL1" s="21" t="s">
        <v>58</v>
      </c>
      <c r="AM1" s="21" t="s">
        <v>59</v>
      </c>
      <c r="AN1" s="21" t="s">
        <v>8</v>
      </c>
      <c r="AO1" s="21" t="s">
        <v>9</v>
      </c>
      <c r="AP1" s="21" t="s">
        <v>10</v>
      </c>
      <c r="AQ1" s="21" t="s">
        <v>60</v>
      </c>
      <c r="AR1" s="21" t="s">
        <v>11</v>
      </c>
      <c r="AS1" s="21" t="s">
        <v>28</v>
      </c>
      <c r="AT1" s="21" t="s">
        <v>12</v>
      </c>
      <c r="AU1" s="21" t="s">
        <v>61</v>
      </c>
      <c r="AV1" s="21" t="s">
        <v>62</v>
      </c>
      <c r="AW1" s="2"/>
      <c r="AX1" s="2"/>
      <c r="AY1" s="2"/>
      <c r="AZ1" s="2"/>
      <c r="BA1" s="2"/>
      <c r="BB1" s="2"/>
      <c r="BC1" s="2"/>
      <c r="BD1" s="2"/>
    </row>
    <row r="2" spans="1:56">
      <c r="A2" t="s">
        <v>13</v>
      </c>
      <c r="B2" t="s">
        <v>63</v>
      </c>
      <c r="C2" t="s">
        <v>15</v>
      </c>
      <c r="D2" t="s">
        <v>14</v>
      </c>
      <c r="E2" s="3">
        <v>3000</v>
      </c>
      <c r="F2" s="3">
        <v>3000</v>
      </c>
      <c r="G2" s="22">
        <v>204</v>
      </c>
      <c r="H2" s="23">
        <v>350</v>
      </c>
      <c r="I2" s="23">
        <v>1440</v>
      </c>
      <c r="J2" s="24">
        <v>1401</v>
      </c>
      <c r="K2" s="24">
        <v>1125</v>
      </c>
      <c r="L2" s="24">
        <v>1125</v>
      </c>
      <c r="M2" s="24">
        <v>1125</v>
      </c>
      <c r="N2" s="24">
        <v>659</v>
      </c>
      <c r="O2" s="24">
        <v>1201.2</v>
      </c>
      <c r="P2" s="24">
        <v>0</v>
      </c>
      <c r="Q2" s="24">
        <v>1320</v>
      </c>
      <c r="R2" s="24">
        <v>1325</v>
      </c>
      <c r="S2" s="24">
        <v>1260</v>
      </c>
      <c r="T2" s="24">
        <v>1325</v>
      </c>
      <c r="U2" s="24">
        <v>1325</v>
      </c>
      <c r="V2" s="24">
        <v>1200</v>
      </c>
      <c r="W2" s="24">
        <v>1230</v>
      </c>
      <c r="X2" s="24">
        <v>1440</v>
      </c>
      <c r="Y2" s="24">
        <v>1320</v>
      </c>
      <c r="Z2" s="24">
        <v>0</v>
      </c>
      <c r="AA2" s="24">
        <v>1100</v>
      </c>
      <c r="AB2" s="24">
        <v>0</v>
      </c>
      <c r="AC2" s="24">
        <v>1300</v>
      </c>
      <c r="AD2" s="24">
        <v>1125</v>
      </c>
      <c r="AE2" s="24">
        <v>1125</v>
      </c>
      <c r="AF2" s="24">
        <v>1125</v>
      </c>
      <c r="AG2" s="24">
        <v>1125</v>
      </c>
      <c r="AH2" s="24">
        <v>0</v>
      </c>
      <c r="AI2" s="24">
        <v>1200</v>
      </c>
      <c r="AJ2" s="24">
        <v>1200</v>
      </c>
      <c r="AK2" s="24">
        <v>1200</v>
      </c>
      <c r="AL2" s="24">
        <v>1200</v>
      </c>
      <c r="AM2" s="24">
        <v>1200</v>
      </c>
      <c r="AN2" s="24">
        <v>1300</v>
      </c>
      <c r="AO2" s="24">
        <v>1200</v>
      </c>
      <c r="AP2" s="24">
        <v>1100</v>
      </c>
      <c r="AQ2" s="24">
        <v>1125</v>
      </c>
      <c r="AR2" s="24">
        <v>1379.17</v>
      </c>
      <c r="AS2" s="24">
        <v>0</v>
      </c>
      <c r="AT2" s="24">
        <v>1200</v>
      </c>
      <c r="AU2" s="24">
        <v>1200</v>
      </c>
      <c r="AV2" s="24">
        <v>0</v>
      </c>
      <c r="AW2" s="4"/>
      <c r="AX2" s="4"/>
      <c r="AY2" s="4"/>
      <c r="AZ2" s="4"/>
      <c r="BA2" s="4"/>
      <c r="BB2" s="4"/>
      <c r="BC2" s="4"/>
      <c r="BD2" s="4"/>
    </row>
    <row r="3" spans="1:56">
      <c r="A3" t="s">
        <v>13</v>
      </c>
      <c r="B3" t="s">
        <v>64</v>
      </c>
      <c r="C3" t="s">
        <v>15</v>
      </c>
      <c r="D3" t="s">
        <v>14</v>
      </c>
      <c r="E3" s="3">
        <v>3000</v>
      </c>
      <c r="F3" s="3">
        <v>3000</v>
      </c>
      <c r="G3" s="22">
        <v>204</v>
      </c>
      <c r="H3" s="23">
        <v>100</v>
      </c>
      <c r="I3" s="23">
        <v>295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0</v>
      </c>
      <c r="AB3" s="24">
        <v>100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>
        <v>0</v>
      </c>
      <c r="AK3" s="24">
        <v>0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0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4"/>
      <c r="AX3" s="4"/>
      <c r="AY3" s="4"/>
      <c r="AZ3" s="4"/>
      <c r="BA3" s="4"/>
      <c r="BB3" s="4"/>
      <c r="BC3" s="4"/>
      <c r="BD3" s="4"/>
    </row>
    <row r="4" spans="1:56">
      <c r="A4" t="s">
        <v>13</v>
      </c>
      <c r="B4" t="s">
        <v>29</v>
      </c>
      <c r="C4" t="s">
        <v>15</v>
      </c>
      <c r="D4" t="s">
        <v>14</v>
      </c>
      <c r="E4" s="3">
        <v>1600</v>
      </c>
      <c r="F4" s="3">
        <v>1600</v>
      </c>
      <c r="G4" s="22">
        <v>912</v>
      </c>
      <c r="H4" s="23">
        <v>100</v>
      </c>
      <c r="I4" s="23">
        <v>954.81</v>
      </c>
      <c r="J4" s="24">
        <v>930</v>
      </c>
      <c r="K4" s="24">
        <v>718</v>
      </c>
      <c r="L4" s="24">
        <v>718</v>
      </c>
      <c r="M4" s="24">
        <v>718</v>
      </c>
      <c r="N4" s="24">
        <v>659</v>
      </c>
      <c r="O4" s="24">
        <v>535.16999999999996</v>
      </c>
      <c r="P4" s="24">
        <v>551.20000000000005</v>
      </c>
      <c r="Q4" s="24">
        <v>620.30999999999995</v>
      </c>
      <c r="R4" s="24">
        <v>725</v>
      </c>
      <c r="S4" s="24">
        <v>595.46</v>
      </c>
      <c r="T4" s="24">
        <v>725</v>
      </c>
      <c r="U4" s="24">
        <v>706.83</v>
      </c>
      <c r="V4" s="24">
        <v>567.1</v>
      </c>
      <c r="W4" s="24">
        <v>564.98</v>
      </c>
      <c r="X4" s="24">
        <v>676.7</v>
      </c>
      <c r="Y4" s="24">
        <v>620.30999999999995</v>
      </c>
      <c r="Z4" s="24">
        <v>620</v>
      </c>
      <c r="AA4" s="24">
        <v>750</v>
      </c>
      <c r="AB4" s="24">
        <v>0</v>
      </c>
      <c r="AC4" s="24">
        <v>877</v>
      </c>
      <c r="AD4" s="24">
        <v>718</v>
      </c>
      <c r="AE4" s="24">
        <v>718</v>
      </c>
      <c r="AF4" s="24">
        <v>718</v>
      </c>
      <c r="AG4" s="24">
        <v>718</v>
      </c>
      <c r="AH4" s="24">
        <v>100</v>
      </c>
      <c r="AI4" s="24">
        <v>530</v>
      </c>
      <c r="AJ4" s="24">
        <v>561.79999999999995</v>
      </c>
      <c r="AK4" s="24">
        <v>546</v>
      </c>
      <c r="AL4" s="24">
        <v>530</v>
      </c>
      <c r="AM4" s="24">
        <v>551.04999999999995</v>
      </c>
      <c r="AN4" s="24">
        <v>530</v>
      </c>
      <c r="AO4" s="24">
        <v>825</v>
      </c>
      <c r="AP4" s="24">
        <v>825</v>
      </c>
      <c r="AQ4" s="24">
        <v>718</v>
      </c>
      <c r="AR4" s="24">
        <v>954.81</v>
      </c>
      <c r="AS4" s="24">
        <v>906.8</v>
      </c>
      <c r="AT4" s="24">
        <v>825</v>
      </c>
      <c r="AU4" s="24">
        <v>825</v>
      </c>
      <c r="AV4" s="24">
        <v>728.55</v>
      </c>
      <c r="AW4" s="4"/>
      <c r="AX4" s="4"/>
      <c r="AY4" s="4"/>
      <c r="AZ4" s="4"/>
      <c r="BA4" s="4"/>
      <c r="BB4" s="4"/>
      <c r="BC4" s="4"/>
      <c r="BD4" s="4"/>
    </row>
    <row r="5" spans="1:56">
      <c r="A5" t="s">
        <v>30</v>
      </c>
      <c r="B5" t="s">
        <v>65</v>
      </c>
      <c r="C5" t="s">
        <v>15</v>
      </c>
      <c r="D5" t="s">
        <v>14</v>
      </c>
      <c r="E5" s="3">
        <v>900</v>
      </c>
      <c r="F5" s="3">
        <v>900</v>
      </c>
      <c r="G5" s="22">
        <v>154</v>
      </c>
      <c r="H5" s="23">
        <v>326</v>
      </c>
      <c r="I5" s="23">
        <v>326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326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4"/>
      <c r="AX5" s="4"/>
      <c r="AY5" s="4"/>
      <c r="AZ5" s="4"/>
      <c r="BA5" s="4"/>
      <c r="BB5" s="4"/>
      <c r="BC5" s="4"/>
      <c r="BD5" s="4"/>
    </row>
    <row r="6" spans="1:56">
      <c r="A6" t="s">
        <v>30</v>
      </c>
      <c r="B6" t="s">
        <v>66</v>
      </c>
      <c r="C6" t="s">
        <v>15</v>
      </c>
      <c r="D6" t="s">
        <v>14</v>
      </c>
      <c r="E6" s="3">
        <v>1510</v>
      </c>
      <c r="F6" s="3">
        <v>1510</v>
      </c>
      <c r="G6" s="22">
        <v>240</v>
      </c>
      <c r="H6" s="23">
        <v>80</v>
      </c>
      <c r="I6" s="23">
        <v>570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80</v>
      </c>
      <c r="Q6" s="24">
        <v>88</v>
      </c>
      <c r="R6" s="24">
        <v>94.58</v>
      </c>
      <c r="S6" s="24">
        <v>118.53</v>
      </c>
      <c r="T6" s="24">
        <v>141.66999999999999</v>
      </c>
      <c r="U6" s="24">
        <v>94.58</v>
      </c>
      <c r="V6" s="24">
        <v>80</v>
      </c>
      <c r="W6" s="24">
        <v>99.31</v>
      </c>
      <c r="X6" s="24">
        <v>122.8</v>
      </c>
      <c r="Y6" s="24">
        <v>88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487.28</v>
      </c>
      <c r="AJ6" s="24">
        <v>487.28</v>
      </c>
      <c r="AK6" s="24">
        <v>487.28</v>
      </c>
      <c r="AL6" s="24">
        <v>487.28</v>
      </c>
      <c r="AM6" s="24">
        <v>487.28</v>
      </c>
      <c r="AN6" s="24">
        <v>0</v>
      </c>
      <c r="AO6" s="24">
        <v>0</v>
      </c>
      <c r="AP6" s="24">
        <v>570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4"/>
      <c r="AX6" s="4"/>
      <c r="AY6" s="4"/>
      <c r="AZ6" s="4"/>
      <c r="BA6" s="4"/>
      <c r="BB6" s="4"/>
      <c r="BC6" s="4"/>
      <c r="BD6" s="4"/>
    </row>
    <row r="7" spans="1:56">
      <c r="A7" t="s">
        <v>30</v>
      </c>
      <c r="B7" t="s">
        <v>31</v>
      </c>
      <c r="C7" t="s">
        <v>15</v>
      </c>
      <c r="D7" t="s">
        <v>14</v>
      </c>
      <c r="E7" s="3">
        <v>900</v>
      </c>
      <c r="F7" s="3">
        <v>900</v>
      </c>
      <c r="G7" s="22">
        <v>154</v>
      </c>
      <c r="H7" s="23">
        <v>264.04000000000002</v>
      </c>
      <c r="I7" s="23">
        <v>619.04</v>
      </c>
      <c r="J7" s="24">
        <v>464</v>
      </c>
      <c r="K7" s="24">
        <v>591</v>
      </c>
      <c r="L7" s="24">
        <v>591</v>
      </c>
      <c r="M7" s="24">
        <v>591</v>
      </c>
      <c r="N7" s="24">
        <v>378</v>
      </c>
      <c r="O7" s="24">
        <v>309.77</v>
      </c>
      <c r="P7" s="24">
        <v>283.73</v>
      </c>
      <c r="Q7" s="24">
        <v>337.7</v>
      </c>
      <c r="R7" s="24">
        <v>283.73</v>
      </c>
      <c r="S7" s="24">
        <v>355.59</v>
      </c>
      <c r="T7" s="24">
        <v>425</v>
      </c>
      <c r="U7" s="24">
        <v>283.73</v>
      </c>
      <c r="V7" s="24">
        <v>307</v>
      </c>
      <c r="W7" s="24">
        <v>297.92</v>
      </c>
      <c r="X7" s="24">
        <v>368.4</v>
      </c>
      <c r="Y7" s="24">
        <v>337.7</v>
      </c>
      <c r="Z7" s="24">
        <v>397</v>
      </c>
      <c r="AA7" s="24">
        <v>570</v>
      </c>
      <c r="AB7" s="24">
        <v>0</v>
      </c>
      <c r="AC7" s="24">
        <v>0</v>
      </c>
      <c r="AD7" s="24">
        <v>591</v>
      </c>
      <c r="AE7" s="24">
        <v>591</v>
      </c>
      <c r="AF7" s="24">
        <v>591</v>
      </c>
      <c r="AG7" s="24">
        <v>591</v>
      </c>
      <c r="AH7" s="24">
        <v>0</v>
      </c>
      <c r="AI7" s="24">
        <v>301</v>
      </c>
      <c r="AJ7" s="24">
        <v>301</v>
      </c>
      <c r="AK7" s="24">
        <v>308</v>
      </c>
      <c r="AL7" s="24">
        <v>301</v>
      </c>
      <c r="AM7" s="24">
        <v>314.16000000000003</v>
      </c>
      <c r="AN7" s="24">
        <v>0</v>
      </c>
      <c r="AO7" s="24">
        <v>500</v>
      </c>
      <c r="AP7" s="24">
        <v>425</v>
      </c>
      <c r="AQ7" s="24">
        <v>591</v>
      </c>
      <c r="AR7" s="24">
        <v>0</v>
      </c>
      <c r="AS7" s="24">
        <v>355</v>
      </c>
      <c r="AT7" s="24">
        <v>500</v>
      </c>
      <c r="AU7" s="24">
        <v>500</v>
      </c>
      <c r="AV7" s="24">
        <v>0</v>
      </c>
      <c r="AW7" s="4"/>
      <c r="AX7" s="4"/>
      <c r="AY7" s="4"/>
      <c r="AZ7" s="4"/>
      <c r="BA7" s="4"/>
      <c r="BB7" s="4"/>
      <c r="BC7" s="4"/>
      <c r="BD7" s="4"/>
    </row>
    <row r="8" spans="1:56">
      <c r="A8" s="12"/>
      <c r="B8" s="12"/>
      <c r="C8" s="12"/>
      <c r="D8" s="12"/>
      <c r="E8" s="13"/>
      <c r="F8" s="13"/>
      <c r="G8" s="14"/>
      <c r="H8" s="15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s="12"/>
      <c r="B9" s="12"/>
      <c r="C9" s="12"/>
      <c r="D9" s="12"/>
      <c r="E9" s="13"/>
      <c r="F9" s="13"/>
      <c r="G9" s="14"/>
      <c r="H9" s="15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s="12"/>
      <c r="B10" s="12"/>
      <c r="C10" s="12"/>
      <c r="D10" s="12"/>
      <c r="E10" s="13"/>
      <c r="F10" s="13"/>
      <c r="G10" s="14"/>
      <c r="H10" s="15"/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s="12"/>
      <c r="B11" s="12"/>
      <c r="C11" s="12"/>
      <c r="D11" s="12"/>
      <c r="E11" s="13"/>
      <c r="F11" s="13"/>
      <c r="G11" s="14"/>
      <c r="H11" s="15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s="12"/>
      <c r="B12" s="12"/>
      <c r="C12" s="12"/>
      <c r="D12" s="12"/>
      <c r="E12" s="13"/>
      <c r="F12" s="13"/>
      <c r="G12" s="14"/>
      <c r="H12" s="15"/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s="12"/>
      <c r="B13" s="12"/>
      <c r="C13" s="12"/>
      <c r="D13" s="12"/>
      <c r="E13" s="13"/>
      <c r="F13" s="13"/>
      <c r="G13" s="14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s="12"/>
      <c r="B14" s="12"/>
      <c r="C14" s="12"/>
      <c r="D14" s="12"/>
      <c r="E14" s="13"/>
      <c r="F14" s="13"/>
      <c r="G14" s="14"/>
      <c r="H14" s="15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s="12"/>
      <c r="B15" s="12"/>
      <c r="C15" s="12"/>
      <c r="D15" s="12"/>
      <c r="E15" s="13"/>
      <c r="F15" s="13"/>
      <c r="G15" s="14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s="12"/>
      <c r="B16" s="12"/>
      <c r="C16" s="12"/>
      <c r="D16" s="12"/>
      <c r="E16" s="13"/>
      <c r="F16" s="13"/>
      <c r="G16" s="14"/>
      <c r="H16" s="15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s="12"/>
      <c r="B17" s="12"/>
      <c r="C17" s="12"/>
      <c r="D17" s="12"/>
      <c r="E17" s="13"/>
      <c r="F17" s="13"/>
      <c r="G17" s="14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s="12"/>
      <c r="B18" s="12"/>
      <c r="C18" s="12"/>
      <c r="D18" s="12"/>
      <c r="E18" s="13"/>
      <c r="F18" s="13"/>
      <c r="G18" s="14"/>
      <c r="H18" s="15"/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s="12"/>
      <c r="B19" s="12"/>
      <c r="C19" s="12"/>
      <c r="D19" s="12"/>
      <c r="E19" s="13"/>
      <c r="F19" s="13"/>
      <c r="G19" s="14"/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s="12"/>
      <c r="B20" s="12"/>
      <c r="C20" s="12"/>
      <c r="D20" s="12"/>
      <c r="E20" s="13"/>
      <c r="F20" s="13"/>
      <c r="G20" s="14"/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s="12"/>
      <c r="B21" s="12"/>
      <c r="C21" s="12"/>
      <c r="D21" s="12"/>
      <c r="E21" s="13"/>
      <c r="F21" s="13"/>
      <c r="G21" s="14"/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s="12"/>
      <c r="B22" s="12"/>
      <c r="C22" s="12"/>
      <c r="D22" s="12"/>
      <c r="E22" s="13"/>
      <c r="F22" s="13"/>
      <c r="G22" s="14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s="12"/>
      <c r="B23" s="12"/>
      <c r="C23" s="12"/>
      <c r="D23" s="12"/>
      <c r="E23" s="13"/>
      <c r="F23" s="13"/>
      <c r="G23" s="14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s="12"/>
      <c r="B24" s="12"/>
      <c r="C24" s="12"/>
      <c r="D24" s="12"/>
      <c r="E24" s="13"/>
      <c r="F24" s="13"/>
      <c r="G24" s="14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s="12"/>
      <c r="B25" s="12"/>
      <c r="C25" s="12"/>
      <c r="D25" s="12"/>
      <c r="E25" s="13"/>
      <c r="F25" s="13"/>
      <c r="G25" s="14"/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s="12"/>
      <c r="B26" s="12"/>
      <c r="C26" s="12"/>
      <c r="D26" s="12"/>
      <c r="E26" s="13"/>
      <c r="F26" s="13"/>
      <c r="G26" s="14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s="12"/>
      <c r="B27" s="12"/>
      <c r="C27" s="12"/>
      <c r="D27" s="12"/>
      <c r="E27" s="13"/>
      <c r="F27" s="13"/>
      <c r="G27" s="14"/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21</v>
      </c>
      <c r="B52" s="20" t="s">
        <v>1</v>
      </c>
      <c r="C52" s="20" t="s">
        <v>2</v>
      </c>
      <c r="D52" s="20" t="s">
        <v>3</v>
      </c>
      <c r="E52" s="21" t="s">
        <v>22</v>
      </c>
      <c r="F52" s="21" t="s">
        <v>23</v>
      </c>
      <c r="G52" s="21" t="s">
        <v>24</v>
      </c>
      <c r="H52" s="21" t="s">
        <v>25</v>
      </c>
      <c r="I52" s="21" t="s">
        <v>26</v>
      </c>
      <c r="J52" s="21" t="s">
        <v>27</v>
      </c>
      <c r="K52" s="21" t="s">
        <v>33</v>
      </c>
      <c r="L52" s="21" t="s">
        <v>34</v>
      </c>
      <c r="M52" s="21" t="s">
        <v>35</v>
      </c>
      <c r="N52" s="21" t="s">
        <v>36</v>
      </c>
      <c r="O52" s="21" t="s">
        <v>37</v>
      </c>
      <c r="P52" s="21" t="s">
        <v>38</v>
      </c>
      <c r="Q52" s="21" t="s">
        <v>39</v>
      </c>
      <c r="R52" s="21" t="s">
        <v>40</v>
      </c>
      <c r="S52" s="21" t="s">
        <v>41</v>
      </c>
      <c r="T52" s="21" t="s">
        <v>42</v>
      </c>
      <c r="U52" s="21" t="s">
        <v>43</v>
      </c>
      <c r="V52" s="21" t="s">
        <v>44</v>
      </c>
      <c r="W52" s="21" t="s">
        <v>45</v>
      </c>
      <c r="X52" s="21" t="s">
        <v>46</v>
      </c>
      <c r="Y52" s="21" t="s">
        <v>47</v>
      </c>
      <c r="Z52" s="21" t="s">
        <v>48</v>
      </c>
      <c r="AA52" s="21" t="s">
        <v>49</v>
      </c>
      <c r="AB52" s="21" t="s">
        <v>50</v>
      </c>
      <c r="AC52" s="21" t="s">
        <v>6</v>
      </c>
      <c r="AD52" s="21" t="s">
        <v>51</v>
      </c>
      <c r="AE52" s="21" t="s">
        <v>52</v>
      </c>
      <c r="AF52" s="21" t="s">
        <v>53</v>
      </c>
      <c r="AG52" s="21" t="s">
        <v>54</v>
      </c>
      <c r="AH52" s="21" t="s">
        <v>7</v>
      </c>
      <c r="AI52" s="21" t="s">
        <v>55</v>
      </c>
      <c r="AJ52" s="21" t="s">
        <v>56</v>
      </c>
      <c r="AK52" s="21" t="s">
        <v>57</v>
      </c>
      <c r="AL52" s="21" t="s">
        <v>58</v>
      </c>
      <c r="AM52" s="21" t="s">
        <v>59</v>
      </c>
      <c r="AN52" s="21" t="s">
        <v>8</v>
      </c>
      <c r="AO52" s="21" t="s">
        <v>9</v>
      </c>
      <c r="AP52" s="21" t="s">
        <v>10</v>
      </c>
      <c r="AQ52" s="21" t="s">
        <v>60</v>
      </c>
      <c r="AR52" s="21" t="s">
        <v>11</v>
      </c>
      <c r="AS52" s="21" t="s">
        <v>28</v>
      </c>
      <c r="AT52" s="21" t="s">
        <v>12</v>
      </c>
      <c r="AU52" s="21" t="s">
        <v>61</v>
      </c>
      <c r="AV52" s="21" t="s">
        <v>62</v>
      </c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13</v>
      </c>
      <c r="B53" t="s">
        <v>63</v>
      </c>
      <c r="C53" t="s">
        <v>15</v>
      </c>
      <c r="D53" t="s">
        <v>14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>
        <f>IF('Shoppable Services'!$F$4=$D53,1,0)*IF('Shoppable Services'!$E$4=$C53,1,0)*IF('Shoppable Services'!$D$4=$B53,1,0)*IF('Shoppable Services'!$C$4=$A53,1,0)*IF('Shoppable Services'!$B$4=AT$52,AT2,0)</f>
        <v>0</v>
      </c>
      <c r="AU53" s="4">
        <f>IF('Shoppable Services'!$F$4=$D53,1,0)*IF('Shoppable Services'!$E$4=$C53,1,0)*IF('Shoppable Services'!$D$4=$B53,1,0)*IF('Shoppable Services'!$C$4=$A53,1,0)*IF('Shoppable Services'!$B$4=AU$52,AU2,0)</f>
        <v>0</v>
      </c>
      <c r="AV53" s="4">
        <f>IF('Shoppable Services'!$F$4=$D53,1,0)*IF('Shoppable Services'!$E$4=$C53,1,0)*IF('Shoppable Services'!$D$4=$B53,1,0)*IF('Shoppable Services'!$C$4=$A53,1,0)*IF('Shoppable Services'!$B$4=AV$52,AV2,0)</f>
        <v>0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13</v>
      </c>
      <c r="B54" t="s">
        <v>64</v>
      </c>
      <c r="C54" t="s">
        <v>15</v>
      </c>
      <c r="D54" t="s">
        <v>14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>
        <f>IF('Shoppable Services'!$F$4=$D54,1,0)*IF('Shoppable Services'!$E$4=$C54,1,0)*IF('Shoppable Services'!$D$4=$B54,1,0)*IF('Shoppable Services'!$C$4=$A54,1,0)*IF('Shoppable Services'!$B$4=AT$52,AT3,0)</f>
        <v>0</v>
      </c>
      <c r="AU54" s="4">
        <f>IF('Shoppable Services'!$F$4=$D54,1,0)*IF('Shoppable Services'!$E$4=$C54,1,0)*IF('Shoppable Services'!$D$4=$B54,1,0)*IF('Shoppable Services'!$C$4=$A54,1,0)*IF('Shoppable Services'!$B$4=AU$52,AU3,0)</f>
        <v>0</v>
      </c>
      <c r="AV54" s="4">
        <f>IF('Shoppable Services'!$F$4=$D54,1,0)*IF('Shoppable Services'!$E$4=$C54,1,0)*IF('Shoppable Services'!$D$4=$B54,1,0)*IF('Shoppable Services'!$C$4=$A54,1,0)*IF('Shoppable Services'!$B$4=AV$52,AV3,0)</f>
        <v>0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13</v>
      </c>
      <c r="B55" t="s">
        <v>29</v>
      </c>
      <c r="C55" t="s">
        <v>15</v>
      </c>
      <c r="D55" t="s">
        <v>14</v>
      </c>
      <c r="E55" s="4">
        <f>IF('Shoppable Services'!$F$4=$D55,1,0)*IF('Shoppable Services'!$E$4=$C55,1,0)*IF('Shoppable Services'!$D$4=$B55,1,0)*IF('Shoppable Services'!$C$4=$A55,1,0)*$E4</f>
        <v>1600</v>
      </c>
      <c r="F55" s="4">
        <f>IF('Shoppable Services'!$F$4=$D55,1,0)*IF('Shoppable Services'!$E$4=$C55,1,0)*IF('Shoppable Services'!$D$4=$B55,1,0)*IF('Shoppable Services'!$C$4=$A55,1,0)*$F4</f>
        <v>1600</v>
      </c>
      <c r="G55" s="4">
        <f>IF('Shoppable Services'!$F$4=$D55,1,0)*IF('Shoppable Services'!$E$4=$C55,1,0)*IF('Shoppable Services'!$D$4=$B55,1,0)*IF('Shoppable Services'!$C$4=$A55,1,0)*$G4</f>
        <v>912</v>
      </c>
      <c r="H55" s="4">
        <f>IF('Shoppable Services'!$F$4=$D55,1,0)*IF('Shoppable Services'!$E$4=$C55,1,0)*IF('Shoppable Services'!$D$4=$B55,1,0)*IF('Shoppable Services'!$C$4=$A55,1,0)*$H4</f>
        <v>100</v>
      </c>
      <c r="I55" s="4">
        <f>IF('Shoppable Services'!$F$4=$D55,1,0)*IF('Shoppable Services'!$E$4=$C55,1,0)*IF('Shoppable Services'!$D$4=$B55,1,0)*IF('Shoppable Services'!$C$4=$A55,1,0)*$I4</f>
        <v>954.81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535.16999999999996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>
        <f>IF('Shoppable Services'!$F$4=$D55,1,0)*IF('Shoppable Services'!$E$4=$C55,1,0)*IF('Shoppable Services'!$D$4=$B55,1,0)*IF('Shoppable Services'!$C$4=$A55,1,0)*IF('Shoppable Services'!$B$4=AT$52,AT4,0)</f>
        <v>0</v>
      </c>
      <c r="AU55" s="4">
        <f>IF('Shoppable Services'!$F$4=$D55,1,0)*IF('Shoppable Services'!$E$4=$C55,1,0)*IF('Shoppable Services'!$D$4=$B55,1,0)*IF('Shoppable Services'!$C$4=$A55,1,0)*IF('Shoppable Services'!$B$4=AU$52,AU4,0)</f>
        <v>0</v>
      </c>
      <c r="AV55" s="4">
        <f>IF('Shoppable Services'!$F$4=$D55,1,0)*IF('Shoppable Services'!$E$4=$C55,1,0)*IF('Shoppable Services'!$D$4=$B55,1,0)*IF('Shoppable Services'!$C$4=$A55,1,0)*IF('Shoppable Services'!$B$4=AV$52,AV4,0)</f>
        <v>0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30</v>
      </c>
      <c r="B56" t="s">
        <v>65</v>
      </c>
      <c r="C56" t="s">
        <v>15</v>
      </c>
      <c r="D56" t="s">
        <v>14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>
        <f>IF('Shoppable Services'!$F$4=$D56,1,0)*IF('Shoppable Services'!$E$4=$C56,1,0)*IF('Shoppable Services'!$D$4=$B56,1,0)*IF('Shoppable Services'!$C$4=$A56,1,0)*IF('Shoppable Services'!$B$4=AT$52,AT5,0)</f>
        <v>0</v>
      </c>
      <c r="AU56" s="4">
        <f>IF('Shoppable Services'!$F$4=$D56,1,0)*IF('Shoppable Services'!$E$4=$C56,1,0)*IF('Shoppable Services'!$D$4=$B56,1,0)*IF('Shoppable Services'!$C$4=$A56,1,0)*IF('Shoppable Services'!$B$4=AU$52,AU5,0)</f>
        <v>0</v>
      </c>
      <c r="AV56" s="4">
        <f>IF('Shoppable Services'!$F$4=$D56,1,0)*IF('Shoppable Services'!$E$4=$C56,1,0)*IF('Shoppable Services'!$D$4=$B56,1,0)*IF('Shoppable Services'!$C$4=$A56,1,0)*IF('Shoppable Services'!$B$4=AV$52,AV5,0)</f>
        <v>0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30</v>
      </c>
      <c r="B57" t="s">
        <v>66</v>
      </c>
      <c r="C57" t="s">
        <v>15</v>
      </c>
      <c r="D57" t="s">
        <v>14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>
        <f>IF('Shoppable Services'!$F$4=$D57,1,0)*IF('Shoppable Services'!$E$4=$C57,1,0)*IF('Shoppable Services'!$D$4=$B57,1,0)*IF('Shoppable Services'!$C$4=$A57,1,0)*IF('Shoppable Services'!$B$4=AT$52,AT6,0)</f>
        <v>0</v>
      </c>
      <c r="AU57" s="4">
        <f>IF('Shoppable Services'!$F$4=$D57,1,0)*IF('Shoppable Services'!$E$4=$C57,1,0)*IF('Shoppable Services'!$D$4=$B57,1,0)*IF('Shoppable Services'!$C$4=$A57,1,0)*IF('Shoppable Services'!$B$4=AU$52,AU6,0)</f>
        <v>0</v>
      </c>
      <c r="AV57" s="4">
        <f>IF('Shoppable Services'!$F$4=$D57,1,0)*IF('Shoppable Services'!$E$4=$C57,1,0)*IF('Shoppable Services'!$D$4=$B57,1,0)*IF('Shoppable Services'!$C$4=$A57,1,0)*IF('Shoppable Services'!$B$4=AV$52,AV6,0)</f>
        <v>0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30</v>
      </c>
      <c r="B58" t="s">
        <v>31</v>
      </c>
      <c r="C58" t="s">
        <v>15</v>
      </c>
      <c r="D58" t="s">
        <v>14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>
        <f>IF('Shoppable Services'!$F$4=$D58,1,0)*IF('Shoppable Services'!$E$4=$C58,1,0)*IF('Shoppable Services'!$D$4=$B58,1,0)*IF('Shoppable Services'!$C$4=$A58,1,0)*IF('Shoppable Services'!$B$4=AT$52,AT7,0)</f>
        <v>0</v>
      </c>
      <c r="AU58" s="4">
        <f>IF('Shoppable Services'!$F$4=$D58,1,0)*IF('Shoppable Services'!$E$4=$C58,1,0)*IF('Shoppable Services'!$D$4=$B58,1,0)*IF('Shoppable Services'!$C$4=$A58,1,0)*IF('Shoppable Services'!$B$4=AU$52,AU7,0)</f>
        <v>0</v>
      </c>
      <c r="AV58" s="4">
        <f>IF('Shoppable Services'!$F$4=$D58,1,0)*IF('Shoppable Services'!$E$4=$C58,1,0)*IF('Shoppable Services'!$D$4=$B58,1,0)*IF('Shoppable Services'!$C$4=$A58,1,0)*IF('Shoppable Services'!$B$4=AV$52,AV7,0)</f>
        <v>0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E59" s="4">
        <f>COUNTIF(E53:E58,"&gt;0")</f>
        <v>1</v>
      </c>
      <c r="F59" s="4">
        <f>COUNTIF(F53:F58,"&gt;0")</f>
        <v>1</v>
      </c>
      <c r="G59" s="4">
        <f>COUNTIF(G53:G58,"&gt;0")</f>
        <v>1</v>
      </c>
      <c r="H59" s="4">
        <f>COUNTIF(H53:H58,"&gt;0")</f>
        <v>1</v>
      </c>
      <c r="I59" s="4">
        <f>COUNTIF(I53:I58,"&gt;0")</f>
        <v>1</v>
      </c>
      <c r="J59" s="4">
        <f>COUNTIF(J53:BE58,"&gt;0")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21494C-E5B8-4C6E-BDFA-53AA77F41BBA}"/>
</file>

<file path=customXml/itemProps2.xml><?xml version="1.0" encoding="utf-8"?>
<ds:datastoreItem xmlns:ds="http://schemas.openxmlformats.org/officeDocument/2006/customXml" ds:itemID="{14F73E30-B688-461E-9DA3-2E110B963A16}"/>
</file>

<file path=customXml/itemProps3.xml><?xml version="1.0" encoding="utf-8"?>
<ds:datastoreItem xmlns:ds="http://schemas.openxmlformats.org/officeDocument/2006/customXml" ds:itemID="{CF079DBB-C443-4C39-8F01-8C36CA4DA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2022-01-24T17:03:57Z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