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Data!$A$1:$G$66</definedName>
  </definedNames>
  <calcPr calcId="162913"/>
</workbook>
</file>

<file path=xl/calcChain.xml><?xml version="1.0" encoding="utf-8"?>
<calcChain xmlns="http://schemas.openxmlformats.org/spreadsheetml/2006/main">
  <c r="AO53" i="1" l="1"/>
  <c r="AP53" i="1"/>
  <c r="AQ53" i="1"/>
  <c r="AR53" i="1"/>
  <c r="AS53" i="1"/>
  <c r="AT53" i="1"/>
  <c r="AU53" i="1"/>
  <c r="AV53" i="1"/>
  <c r="AO54" i="1"/>
  <c r="AP54" i="1"/>
  <c r="AQ54" i="1"/>
  <c r="AR54" i="1"/>
  <c r="AS54" i="1"/>
  <c r="AT54" i="1"/>
  <c r="AU54" i="1"/>
  <c r="AV54" i="1"/>
  <c r="AO55" i="1"/>
  <c r="AP55" i="1"/>
  <c r="AQ55" i="1"/>
  <c r="AR55" i="1"/>
  <c r="AS55" i="1"/>
  <c r="AT55" i="1"/>
  <c r="AU55" i="1"/>
  <c r="AV55" i="1"/>
  <c r="AO56" i="1"/>
  <c r="AP56" i="1"/>
  <c r="AQ56" i="1"/>
  <c r="AR56" i="1"/>
  <c r="AS56" i="1"/>
  <c r="AT56" i="1"/>
  <c r="AU56" i="1"/>
  <c r="AV56" i="1"/>
  <c r="AO57" i="1"/>
  <c r="AP57" i="1"/>
  <c r="AQ57" i="1"/>
  <c r="AR57" i="1"/>
  <c r="AS57" i="1"/>
  <c r="AT57" i="1"/>
  <c r="AU57" i="1"/>
  <c r="AV57" i="1"/>
  <c r="AO58" i="1"/>
  <c r="AP58" i="1"/>
  <c r="AQ58" i="1"/>
  <c r="AR58" i="1"/>
  <c r="AS58" i="1"/>
  <c r="AT58" i="1"/>
  <c r="AU58" i="1"/>
  <c r="AV58" i="1"/>
  <c r="AO59" i="1"/>
  <c r="AP59" i="1"/>
  <c r="AQ59" i="1"/>
  <c r="AR59" i="1"/>
  <c r="AS59" i="1"/>
  <c r="AT59" i="1"/>
  <c r="AU59" i="1"/>
  <c r="AV59" i="1"/>
  <c r="AO60" i="1"/>
  <c r="AP60" i="1"/>
  <c r="AQ60" i="1"/>
  <c r="AR60" i="1"/>
  <c r="AS60" i="1"/>
  <c r="AT60" i="1"/>
  <c r="AU60" i="1"/>
  <c r="AV60" i="1"/>
  <c r="AO61" i="1"/>
  <c r="AP61" i="1"/>
  <c r="AQ61" i="1"/>
  <c r="AR61" i="1"/>
  <c r="AS61" i="1"/>
  <c r="AT61" i="1"/>
  <c r="AU61" i="1"/>
  <c r="AV61" i="1"/>
  <c r="F53" i="1" l="1"/>
  <c r="J53" i="1"/>
  <c r="I54" i="1"/>
  <c r="I55" i="1"/>
  <c r="I56" i="1"/>
  <c r="I57" i="1"/>
  <c r="I58" i="1"/>
  <c r="I59" i="1"/>
  <c r="I60" i="1"/>
  <c r="I61" i="1"/>
  <c r="I53" i="1"/>
  <c r="I62" i="1" l="1"/>
  <c r="J4" i="6" s="1"/>
  <c r="G54" i="1"/>
  <c r="G55" i="1"/>
  <c r="G56" i="1"/>
  <c r="G57" i="1"/>
  <c r="G58" i="1"/>
  <c r="G59" i="1"/>
  <c r="G60" i="1"/>
  <c r="G61" i="1"/>
  <c r="E61" i="1" l="1"/>
  <c r="E60" i="1"/>
  <c r="E59" i="1"/>
  <c r="E58" i="1"/>
  <c r="E57" i="1"/>
  <c r="E56" i="1"/>
  <c r="E55" i="1"/>
  <c r="E54" i="1"/>
  <c r="E53" i="1"/>
  <c r="H61" i="1"/>
  <c r="H60" i="1"/>
  <c r="H59" i="1"/>
  <c r="H58" i="1"/>
  <c r="H57" i="1"/>
  <c r="H56" i="1"/>
  <c r="H55" i="1"/>
  <c r="H54" i="1"/>
  <c r="H53" i="1"/>
  <c r="G53" i="1"/>
  <c r="G62" i="1" s="1"/>
  <c r="G4" i="6" s="1"/>
  <c r="F61" i="1"/>
  <c r="F60" i="1"/>
  <c r="F59" i="1"/>
  <c r="F58" i="1"/>
  <c r="F57" i="1"/>
  <c r="F56" i="1"/>
  <c r="F55" i="1"/>
  <c r="F54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H62" i="1" l="1"/>
  <c r="I4" i="6" s="1"/>
  <c r="E62" i="1"/>
  <c r="K4" i="6" s="1"/>
  <c r="F62" i="1"/>
  <c r="L4" i="6" s="1"/>
  <c r="J62" i="1"/>
  <c r="H4" i="6" s="1"/>
</calcChain>
</file>

<file path=xl/sharedStrings.xml><?xml version="1.0" encoding="utf-8"?>
<sst xmlns="http://schemas.openxmlformats.org/spreadsheetml/2006/main" count="238" uniqueCount="64">
  <si>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</si>
  <si>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</si>
  <si>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</si>
  <si>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</si>
  <si>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</si>
  <si>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</si>
  <si>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</si>
  <si>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</si>
  <si>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</si>
  <si>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</si>
  <si>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</si>
  <si>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</si>
  <si>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</si>
  <si>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</si>
  <si>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</si>
  <si>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</si>
  <si>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</si>
  <si>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</si>
  <si>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</si>
  <si>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</si>
  <si>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</si>
  <si>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</si>
  <si>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</si>
  <si>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</si>
  <si>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</si>
  <si>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</si>
  <si>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</si>
  <si>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Date of last update: 1/01/2022</t>
  </si>
  <si>
    <t>MAGELLAN BEHAVIORAL Rate</t>
  </si>
  <si>
    <t>Adult</t>
  </si>
  <si>
    <t>AETNA BETTER HEALTH Rate</t>
  </si>
  <si>
    <t>BC FIRST PRIORITY LI Rate</t>
  </si>
  <si>
    <t>BC MEDICARE ADVANTAG Rate</t>
  </si>
  <si>
    <t>BEACON HEALTH OPTION Rate</t>
  </si>
  <si>
    <t>BLUE CROSS FEDERAL Rate</t>
  </si>
  <si>
    <t>CAPITAL BLUE CROSS Rate</t>
  </si>
  <si>
    <t>CCBH BEDFORD/SOMERSE Rate</t>
  </si>
  <si>
    <t>CENTRAL PA TEAMSTERS Rate</t>
  </si>
  <si>
    <t>FIRST PRIORITY HEALT Rate</t>
  </si>
  <si>
    <t>GEISINGER PPO/HMO Rate</t>
  </si>
  <si>
    <t>MAPA/CCBH ALLEGHENY Rate</t>
  </si>
  <si>
    <t>MAPA/CCBH BERKS Rate</t>
  </si>
  <si>
    <t>MAPA/CCBH BLAIR Rate</t>
  </si>
  <si>
    <t>MAPA/CCBH CARBON/MON Rate</t>
  </si>
  <si>
    <t>MAPA/CCBH CLINTON/LY Rate</t>
  </si>
  <si>
    <t>MAPA/CCBH NORTH CENT Rate</t>
  </si>
  <si>
    <t>MAPA/CCBH NORTHEAST Rate</t>
  </si>
  <si>
    <t>MAPA/CCBH YORK/ADAMS Rate</t>
  </si>
  <si>
    <t>MAPA/MAGELLAN/CAMBRI Rate</t>
  </si>
  <si>
    <t>MAPA/MAGELLAN/MEDICA Rate</t>
  </si>
  <si>
    <t>MAPA/VALUE BEHAVIORA Rate</t>
  </si>
  <si>
    <t>MEDICARE/AETNA Rate</t>
  </si>
  <si>
    <t>MEDICARE/FREEDOM BLU Rate</t>
  </si>
  <si>
    <t>MEDICARE/GATEWAY ASS Rate</t>
  </si>
  <si>
    <t>MEDICARE/GEISINGER G Rate</t>
  </si>
  <si>
    <t>MEDICARE/UNITED HEAL Rate</t>
  </si>
  <si>
    <t>MEDICARE/UPMC Rate</t>
  </si>
  <si>
    <t>PA BLUE SHIELD HIGHM Rate</t>
  </si>
  <si>
    <t>PA HEALTH &amp; WELLNESS Rate</t>
  </si>
  <si>
    <t>PERFORMCARE Rate</t>
  </si>
  <si>
    <t>QUEST BEHAVIORAL HEA Rate</t>
  </si>
  <si>
    <t>UPMC FOR KIDS (CHIP) Rate</t>
  </si>
  <si>
    <t>UPMC/WESTERN BEHAVIO Rate</t>
  </si>
  <si>
    <t>% of Medicare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</si>
</sst>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3" sqref="B63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27</v>
      </c>
    </row>
    <row r="2" spans="1:12">
      <c r="B2" s="22" t="s">
        <v>16</v>
      </c>
      <c r="C2" s="22"/>
      <c r="D2" s="22"/>
      <c r="E2" s="22"/>
      <c r="F2" s="22"/>
    </row>
    <row r="3" spans="1:12">
      <c r="B3" s="8" t="s">
        <v>14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13</v>
      </c>
      <c r="H3" s="8" t="s">
        <v>15</v>
      </c>
      <c r="I3" s="8" t="s">
        <v>4</v>
      </c>
      <c r="J3" s="8" t="s">
        <v>5</v>
      </c>
      <c r="K3" s="8" t="s">
        <v>12</v>
      </c>
      <c r="L3" s="8" t="s">
        <v>19</v>
      </c>
    </row>
    <row r="4" spans="1:12">
      <c r="B4" s="9" t="s">
        <v>33</v>
      </c>
      <c r="C4" s="9" t="s">
        <v>8</v>
      </c>
      <c r="D4" s="9" t="s">
        <v>25</v>
      </c>
      <c r="E4" s="9" t="s">
        <v>29</v>
      </c>
      <c r="F4" s="9" t="s">
        <v>9</v>
      </c>
      <c r="G4" s="10">
        <f>IF(Data!$G$62&gt;1,"Error",MAX(Data!G53:G61))</f>
        <v>124</v>
      </c>
      <c r="H4" s="11">
        <f>IF(Data!$J$62&gt;1,"Error",IF(Data!$J$62=0,"N/A",MAX(Data!J53:BD61)))</f>
        <v>768</v>
      </c>
      <c r="I4" s="11">
        <f>IF(Data!$H$62&gt;1,"Error",SUM(Data!H53:H61))</f>
        <v>611.92999999999995</v>
      </c>
      <c r="J4" s="11">
        <f>IF(Data!$I$62&gt;1,"Error",SUM(Data!I53:I61))</f>
        <v>1200</v>
      </c>
      <c r="K4" s="11">
        <f>IF(Data!$E$62&gt;1,"Error",SUM(Data!E53:E61))</f>
        <v>1300</v>
      </c>
      <c r="L4" s="11">
        <f>IF(Data!$F$62&gt;1,"Error",SUM(Data!F53:F61))</f>
        <v>1300</v>
      </c>
    </row>
    <row r="7" spans="1:12" hidden="1" outlineLevel="1">
      <c r="B7" s="17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23</v>
      </c>
      <c r="C8" t="s">
        <v>8</v>
      </c>
      <c r="D8" t="s">
        <v>25</v>
      </c>
      <c r="E8" t="s">
        <v>29</v>
      </c>
      <c r="F8" t="s">
        <v>63</v>
      </c>
    </row>
    <row r="9" spans="1:12" hidden="1" outlineLevel="1">
      <c r="B9" s="17" t="s">
        <v>30</v>
      </c>
      <c r="C9"/>
      <c r="D9"/>
      <c r="E9" t="s">
        <v>26</v>
      </c>
      <c r="F9" t="s">
        <v>9</v>
      </c>
    </row>
    <row r="10" spans="1:12" hidden="1" outlineLevel="1">
      <c r="B10" s="17" t="s">
        <v>31</v>
      </c>
      <c r="C10" s="12"/>
      <c r="D10"/>
      <c r="E10" t="s">
        <v>10</v>
      </c>
      <c r="F10" t="s">
        <v>11</v>
      </c>
    </row>
    <row r="11" spans="1:12" ht="30" hidden="1" outlineLevel="1">
      <c r="B11" s="17" t="s">
        <v>32</v>
      </c>
      <c r="C11"/>
      <c r="D11"/>
      <c r="F11"/>
    </row>
    <row r="12" spans="1:12" hidden="1" outlineLevel="1">
      <c r="B12" s="17" t="s">
        <v>33</v>
      </c>
      <c r="C12"/>
      <c r="D12"/>
      <c r="E12"/>
      <c r="F12"/>
    </row>
    <row r="13" spans="1:12" hidden="1" outlineLevel="1">
      <c r="B13" s="17" t="s">
        <v>34</v>
      </c>
      <c r="C13"/>
      <c r="D13"/>
      <c r="E13"/>
      <c r="F13"/>
    </row>
    <row r="14" spans="1:12" hidden="1" outlineLevel="1">
      <c r="B14" s="17" t="s">
        <v>35</v>
      </c>
      <c r="C14"/>
      <c r="D14"/>
      <c r="E14"/>
      <c r="F14"/>
    </row>
    <row r="15" spans="1:12" ht="30" hidden="1" outlineLevel="1">
      <c r="B15" s="17" t="s">
        <v>36</v>
      </c>
      <c r="C15"/>
      <c r="D15"/>
      <c r="E15"/>
      <c r="F15"/>
    </row>
    <row r="16" spans="1:12" hidden="1" outlineLevel="1">
      <c r="B16" s="17" t="s">
        <v>37</v>
      </c>
      <c r="C16"/>
      <c r="D16"/>
      <c r="E16"/>
      <c r="F16"/>
    </row>
    <row r="17" spans="2:6" hidden="1" outlineLevel="1">
      <c r="B17" s="17" t="s">
        <v>6</v>
      </c>
      <c r="C17"/>
      <c r="D17"/>
      <c r="E17"/>
      <c r="F17"/>
    </row>
    <row r="18" spans="2:6" hidden="1" outlineLevel="1">
      <c r="B18" s="17" t="s">
        <v>38</v>
      </c>
      <c r="C18"/>
      <c r="D18"/>
      <c r="E18"/>
      <c r="F18"/>
    </row>
    <row r="19" spans="2:6" hidden="1" outlineLevel="1">
      <c r="B19" s="17" t="s">
        <v>39</v>
      </c>
      <c r="C19"/>
      <c r="D19"/>
      <c r="E19"/>
      <c r="F19"/>
    </row>
    <row r="20" spans="2:6" hidden="1" outlineLevel="1">
      <c r="B20" s="17" t="s">
        <v>28</v>
      </c>
      <c r="C20"/>
      <c r="D20"/>
      <c r="E20"/>
      <c r="F20"/>
    </row>
    <row r="21" spans="2:6" hidden="1" outlineLevel="1">
      <c r="B21" s="17" t="s">
        <v>40</v>
      </c>
      <c r="C21"/>
      <c r="D21"/>
      <c r="E21"/>
      <c r="F21"/>
    </row>
    <row r="22" spans="2:6" hidden="1" outlineLevel="1">
      <c r="B22" s="17" t="s">
        <v>41</v>
      </c>
      <c r="C22"/>
      <c r="D22"/>
      <c r="E22"/>
      <c r="F22"/>
    </row>
    <row r="23" spans="2:6" hidden="1" outlineLevel="1">
      <c r="B23" s="17" t="s">
        <v>42</v>
      </c>
      <c r="C23"/>
      <c r="D23"/>
      <c r="E23"/>
      <c r="F23"/>
    </row>
    <row r="24" spans="2:6" ht="30" hidden="1" outlineLevel="1">
      <c r="B24" s="17" t="s">
        <v>43</v>
      </c>
      <c r="C24"/>
      <c r="D24"/>
      <c r="E24"/>
      <c r="F24"/>
    </row>
    <row r="25" spans="2:6" hidden="1" outlineLevel="1">
      <c r="B25" s="17" t="s">
        <v>44</v>
      </c>
      <c r="C25"/>
      <c r="D25"/>
      <c r="E25"/>
      <c r="F25"/>
    </row>
    <row r="26" spans="2:6" ht="30" hidden="1" outlineLevel="1">
      <c r="B26" s="17" t="s">
        <v>45</v>
      </c>
      <c r="C26"/>
      <c r="D26"/>
      <c r="E26"/>
      <c r="F26"/>
    </row>
    <row r="27" spans="2:6" hidden="1" outlineLevel="1">
      <c r="B27" s="17" t="s">
        <v>46</v>
      </c>
      <c r="C27"/>
      <c r="D27"/>
      <c r="E27"/>
      <c r="F27"/>
    </row>
    <row r="28" spans="2:6" ht="30" hidden="1" outlineLevel="1">
      <c r="B28" s="17" t="s">
        <v>47</v>
      </c>
      <c r="C28"/>
      <c r="D28"/>
      <c r="E28"/>
      <c r="F28"/>
    </row>
    <row r="29" spans="2:6" ht="30" hidden="1" outlineLevel="1">
      <c r="B29" s="17" t="s">
        <v>48</v>
      </c>
      <c r="C29"/>
      <c r="D29"/>
      <c r="E29"/>
      <c r="F29"/>
    </row>
    <row r="30" spans="2:6" ht="30" hidden="1" outlineLevel="1">
      <c r="B30" s="17" t="s">
        <v>49</v>
      </c>
      <c r="C30"/>
      <c r="D30"/>
      <c r="E30"/>
      <c r="F30"/>
    </row>
    <row r="31" spans="2:6" ht="30" hidden="1" outlineLevel="1">
      <c r="B31" s="17" t="s">
        <v>50</v>
      </c>
      <c r="C31"/>
      <c r="D31"/>
      <c r="E31"/>
      <c r="F31"/>
    </row>
    <row r="32" spans="2:6" hidden="1" outlineLevel="1">
      <c r="B32" s="17" t="s">
        <v>51</v>
      </c>
      <c r="C32"/>
      <c r="D32"/>
      <c r="E32"/>
      <c r="F32"/>
    </row>
    <row r="33" spans="2:6" ht="30" hidden="1" outlineLevel="1">
      <c r="B33" s="17" t="s">
        <v>52</v>
      </c>
      <c r="C33"/>
      <c r="D33"/>
      <c r="E33"/>
      <c r="F33"/>
    </row>
    <row r="34" spans="2:6" ht="30" hidden="1" outlineLevel="1">
      <c r="B34" s="17" t="s">
        <v>53</v>
      </c>
      <c r="C34"/>
      <c r="D34"/>
      <c r="E34"/>
      <c r="F34"/>
    </row>
    <row r="35" spans="2:6" hidden="1" outlineLevel="1">
      <c r="B35" s="17" t="s">
        <v>54</v>
      </c>
      <c r="C35"/>
      <c r="D35"/>
      <c r="E35"/>
      <c r="F35"/>
    </row>
    <row r="36" spans="2:6" hidden="1" outlineLevel="1">
      <c r="B36" s="17" t="s">
        <v>55</v>
      </c>
      <c r="C36"/>
      <c r="D36"/>
      <c r="E36"/>
      <c r="F36"/>
    </row>
    <row r="37" spans="2:6" hidden="1" outlineLevel="1">
      <c r="B37" s="17" t="s">
        <v>56</v>
      </c>
      <c r="C37"/>
      <c r="D37"/>
      <c r="E37"/>
      <c r="F37"/>
    </row>
    <row r="38" spans="2:6" hidden="1" outlineLevel="1">
      <c r="B38" s="17" t="s">
        <v>57</v>
      </c>
      <c r="C38"/>
      <c r="D38"/>
      <c r="E38"/>
      <c r="F38"/>
    </row>
    <row r="39" spans="2:6" hidden="1" outlineLevel="1">
      <c r="B39" s="17" t="s">
        <v>58</v>
      </c>
      <c r="C39"/>
      <c r="D39"/>
      <c r="E39"/>
      <c r="F39"/>
    </row>
    <row r="40" spans="2:6" hidden="1" outlineLevel="1">
      <c r="B40" s="17" t="s">
        <v>58</v>
      </c>
      <c r="C40"/>
      <c r="D40"/>
      <c r="E40"/>
      <c r="F40"/>
    </row>
    <row r="41" spans="2:6" hidden="1" outlineLevel="1">
      <c r="B41" s="17" t="s">
        <v>59</v>
      </c>
      <c r="C41"/>
      <c r="D41"/>
      <c r="E41"/>
      <c r="F41"/>
    </row>
    <row r="42" spans="2:6" hidden="1" outlineLevel="1">
      <c r="B42" s="17" t="s">
        <v>60</v>
      </c>
      <c r="C42"/>
      <c r="D42"/>
      <c r="E42"/>
      <c r="F42"/>
    </row>
    <row r="43" spans="2:6" hidden="1" outlineLevel="1">
      <c r="B43" s="17" t="s">
        <v>24</v>
      </c>
      <c r="C43"/>
      <c r="D43"/>
      <c r="E43"/>
      <c r="F43"/>
    </row>
    <row r="44" spans="2:6" hidden="1" outlineLevel="1">
      <c r="B44" s="17" t="s">
        <v>7</v>
      </c>
      <c r="C44"/>
      <c r="D44"/>
      <c r="E44"/>
      <c r="F44"/>
    </row>
    <row r="45" spans="2:6" hidden="1" outlineLevel="1">
      <c r="B45" s="17" t="s">
        <v>61</v>
      </c>
      <c r="C45"/>
      <c r="D45"/>
      <c r="E45"/>
      <c r="F45"/>
    </row>
    <row r="46" spans="2:6" ht="30" hidden="1" outlineLevel="1">
      <c r="B46" s="17" t="s">
        <v>62</v>
      </c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</formula1>
    </dataValidation>
    <dataValidation type="list" allowBlank="1" showInputMessage="1" showErrorMessage="1" sqref="C4">
      <formula1>$C$8</formula1>
    </dataValidation>
    <dataValidation type="list" allowBlank="1" showInputMessage="1" showErrorMessage="1" sqref="B4">
      <formula1>$B$8:$B$46</formula1>
    </dataValidation>
    <dataValidation type="list" allowBlank="1" showInputMessage="1" showErrorMessage="1" sqref="F8">
      <formula1>$F$8:$F$10</formula1>
    </dataValidation>
    <dataValidation type="list" allowBlank="1" showInputMessage="1" showErrorMessage="1" sqref="E4">
      <formula1>$E$8:$E$10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topLeftCell="AE1" workbookViewId="0">
      <selection activeCell="J1" sqref="J1:AV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17</v>
      </c>
      <c r="B1" s="1" t="s">
        <v>1</v>
      </c>
      <c r="C1" s="1" t="s">
        <v>2</v>
      </c>
      <c r="D1" s="1" t="s">
        <v>3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6</v>
      </c>
      <c r="T1" s="2" t="s">
        <v>38</v>
      </c>
      <c r="U1" s="2" t="s">
        <v>39</v>
      </c>
      <c r="V1" s="2" t="s">
        <v>28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58</v>
      </c>
      <c r="AQ1" s="2" t="s">
        <v>59</v>
      </c>
      <c r="AR1" s="2" t="s">
        <v>60</v>
      </c>
      <c r="AS1" s="2" t="s">
        <v>24</v>
      </c>
      <c r="AT1" s="2" t="s">
        <v>7</v>
      </c>
      <c r="AU1" s="2" t="s">
        <v>61</v>
      </c>
      <c r="AV1" s="2" t="s">
        <v>62</v>
      </c>
      <c r="AW1" s="2"/>
      <c r="AX1" s="2"/>
      <c r="AY1" s="2"/>
      <c r="AZ1" s="2"/>
      <c r="BA1" s="2"/>
      <c r="BB1" s="2"/>
      <c r="BC1" s="2"/>
      <c r="BD1" s="2"/>
    </row>
    <row r="2" spans="1:56">
      <c r="A2" t="s">
        <v>8</v>
      </c>
      <c r="B2" t="s">
        <v>25</v>
      </c>
      <c r="C2" t="s">
        <v>10</v>
      </c>
      <c r="D2" t="s">
        <v>63</v>
      </c>
      <c r="E2" s="3">
        <v>1300</v>
      </c>
      <c r="F2" s="3">
        <v>1300</v>
      </c>
      <c r="G2" s="19">
        <v>124</v>
      </c>
      <c r="H2" s="20">
        <v>100</v>
      </c>
      <c r="I2" s="20">
        <v>120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1">
        <v>110</v>
      </c>
      <c r="AK2" s="21">
        <v>0</v>
      </c>
      <c r="AL2" s="21">
        <v>100</v>
      </c>
      <c r="AM2" s="21">
        <v>120</v>
      </c>
      <c r="AN2" s="21">
        <v>0</v>
      </c>
      <c r="AO2" s="21">
        <v>0</v>
      </c>
      <c r="AP2" s="21">
        <v>110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4"/>
      <c r="AX2" s="4"/>
      <c r="AY2" s="4"/>
      <c r="AZ2" s="4"/>
      <c r="BA2" s="4"/>
      <c r="BB2" s="4"/>
      <c r="BC2" s="4"/>
      <c r="BD2" s="4"/>
    </row>
    <row r="3" spans="1:56">
      <c r="A3" t="s">
        <v>8</v>
      </c>
      <c r="B3" t="s">
        <v>25</v>
      </c>
      <c r="C3" t="s">
        <v>10</v>
      </c>
      <c r="D3" t="s">
        <v>9</v>
      </c>
      <c r="E3" s="3">
        <v>1300</v>
      </c>
      <c r="F3" s="3">
        <v>1300</v>
      </c>
      <c r="G3" s="19">
        <v>124</v>
      </c>
      <c r="H3" s="20">
        <v>611.92999999999995</v>
      </c>
      <c r="I3" s="20">
        <v>1200</v>
      </c>
      <c r="J3" s="21">
        <v>913</v>
      </c>
      <c r="K3" s="21">
        <v>0</v>
      </c>
      <c r="L3" s="21">
        <v>0</v>
      </c>
      <c r="M3" s="21">
        <v>0</v>
      </c>
      <c r="N3" s="21">
        <v>768</v>
      </c>
      <c r="O3" s="21">
        <v>1080</v>
      </c>
      <c r="P3" s="21">
        <v>1080</v>
      </c>
      <c r="Q3" s="21">
        <v>749.7</v>
      </c>
      <c r="R3" s="21">
        <v>0</v>
      </c>
      <c r="S3" s="21">
        <v>920</v>
      </c>
      <c r="T3" s="21">
        <v>779</v>
      </c>
      <c r="U3" s="21">
        <v>877</v>
      </c>
      <c r="V3" s="21">
        <v>779</v>
      </c>
      <c r="W3" s="21">
        <v>0</v>
      </c>
      <c r="X3" s="21">
        <v>694.54</v>
      </c>
      <c r="Y3" s="21">
        <v>700</v>
      </c>
      <c r="Z3" s="21">
        <v>613.80999999999995</v>
      </c>
      <c r="AA3" s="21">
        <v>700</v>
      </c>
      <c r="AB3" s="21">
        <v>700</v>
      </c>
      <c r="AC3" s="21">
        <v>611.92999999999995</v>
      </c>
      <c r="AD3" s="21">
        <v>694.54</v>
      </c>
      <c r="AE3" s="21">
        <v>627</v>
      </c>
      <c r="AF3" s="21">
        <v>0</v>
      </c>
      <c r="AG3" s="21">
        <v>768</v>
      </c>
      <c r="AH3" s="21">
        <v>0</v>
      </c>
      <c r="AI3" s="21">
        <v>0</v>
      </c>
      <c r="AJ3" s="21">
        <v>0</v>
      </c>
      <c r="AK3" s="21">
        <v>877</v>
      </c>
      <c r="AL3" s="21">
        <v>0</v>
      </c>
      <c r="AM3" s="21">
        <v>0</v>
      </c>
      <c r="AN3" s="21">
        <v>1158.25</v>
      </c>
      <c r="AO3" s="21">
        <v>1200</v>
      </c>
      <c r="AP3" s="21">
        <v>0</v>
      </c>
      <c r="AQ3" s="21">
        <v>0</v>
      </c>
      <c r="AR3" s="21">
        <v>0</v>
      </c>
      <c r="AS3" s="21">
        <v>0</v>
      </c>
      <c r="AT3" s="21">
        <v>900</v>
      </c>
      <c r="AU3" s="21">
        <v>890</v>
      </c>
      <c r="AV3" s="21">
        <v>890</v>
      </c>
      <c r="AW3" s="4"/>
      <c r="AX3" s="4"/>
      <c r="AY3" s="4"/>
      <c r="AZ3" s="4"/>
      <c r="BA3" s="4"/>
      <c r="BB3" s="4"/>
      <c r="BC3" s="4"/>
      <c r="BD3" s="4"/>
    </row>
    <row r="4" spans="1:56">
      <c r="A4" t="s">
        <v>8</v>
      </c>
      <c r="B4" t="s">
        <v>25</v>
      </c>
      <c r="C4" t="s">
        <v>10</v>
      </c>
      <c r="D4" t="s">
        <v>11</v>
      </c>
      <c r="E4" s="3">
        <v>1300</v>
      </c>
      <c r="F4" s="3">
        <v>1300</v>
      </c>
      <c r="G4" s="19">
        <v>124</v>
      </c>
      <c r="H4" s="20">
        <v>508.29</v>
      </c>
      <c r="I4" s="20">
        <v>1098</v>
      </c>
      <c r="J4" s="21">
        <v>0</v>
      </c>
      <c r="K4" s="21">
        <v>670.72</v>
      </c>
      <c r="L4" s="21">
        <v>1065</v>
      </c>
      <c r="M4" s="21">
        <v>865</v>
      </c>
      <c r="N4" s="21">
        <v>0</v>
      </c>
      <c r="O4" s="21">
        <v>0</v>
      </c>
      <c r="P4" s="21">
        <v>0</v>
      </c>
      <c r="Q4" s="21">
        <v>0</v>
      </c>
      <c r="R4" s="21">
        <v>832</v>
      </c>
      <c r="S4" s="21">
        <v>0</v>
      </c>
      <c r="T4" s="21">
        <v>0</v>
      </c>
      <c r="U4" s="21">
        <v>0</v>
      </c>
      <c r="V4" s="21">
        <v>0</v>
      </c>
      <c r="W4" s="21">
        <v>577.5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600</v>
      </c>
      <c r="AG4" s="21">
        <v>0</v>
      </c>
      <c r="AH4" s="21">
        <v>0</v>
      </c>
      <c r="AI4" s="21">
        <v>1098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606.9</v>
      </c>
      <c r="AR4" s="21">
        <v>625</v>
      </c>
      <c r="AS4" s="21">
        <v>985.15</v>
      </c>
      <c r="AT4" s="21">
        <v>0</v>
      </c>
      <c r="AU4" s="21">
        <v>0</v>
      </c>
      <c r="AV4" s="21">
        <v>0</v>
      </c>
      <c r="AW4" s="4"/>
      <c r="AX4" s="4"/>
      <c r="AY4" s="4"/>
      <c r="AZ4" s="4"/>
      <c r="BA4" s="4"/>
      <c r="BB4" s="4"/>
      <c r="BC4" s="4"/>
      <c r="BD4" s="4"/>
    </row>
    <row r="5" spans="1:56">
      <c r="A5" t="s">
        <v>8</v>
      </c>
      <c r="B5" t="s">
        <v>25</v>
      </c>
      <c r="C5" t="s">
        <v>29</v>
      </c>
      <c r="D5" t="s">
        <v>63</v>
      </c>
      <c r="E5" s="3">
        <v>1300</v>
      </c>
      <c r="F5" s="3">
        <v>1300</v>
      </c>
      <c r="G5" s="19">
        <v>124</v>
      </c>
      <c r="H5" s="20">
        <v>100</v>
      </c>
      <c r="I5" s="20">
        <v>120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100</v>
      </c>
      <c r="AI5" s="21">
        <v>0</v>
      </c>
      <c r="AJ5" s="21">
        <v>110</v>
      </c>
      <c r="AK5" s="21">
        <v>0</v>
      </c>
      <c r="AL5" s="21">
        <v>100</v>
      </c>
      <c r="AM5" s="21">
        <v>120</v>
      </c>
      <c r="AN5" s="21">
        <v>0</v>
      </c>
      <c r="AO5" s="21">
        <v>0</v>
      </c>
      <c r="AP5" s="21">
        <v>110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4"/>
      <c r="AX5" s="4"/>
      <c r="AY5" s="4"/>
      <c r="AZ5" s="4"/>
      <c r="BA5" s="4"/>
      <c r="BB5" s="4"/>
      <c r="BC5" s="4"/>
      <c r="BD5" s="4"/>
    </row>
    <row r="6" spans="1:56">
      <c r="A6" t="s">
        <v>8</v>
      </c>
      <c r="B6" t="s">
        <v>25</v>
      </c>
      <c r="C6" t="s">
        <v>29</v>
      </c>
      <c r="D6" t="s">
        <v>9</v>
      </c>
      <c r="E6" s="3">
        <v>1300</v>
      </c>
      <c r="F6" s="3">
        <v>1300</v>
      </c>
      <c r="G6" s="19">
        <v>124</v>
      </c>
      <c r="H6" s="20">
        <v>611.92999999999995</v>
      </c>
      <c r="I6" s="20">
        <v>1200</v>
      </c>
      <c r="J6" s="21">
        <v>913</v>
      </c>
      <c r="K6" s="21">
        <v>0</v>
      </c>
      <c r="L6" s="21">
        <v>0</v>
      </c>
      <c r="M6" s="21">
        <v>0</v>
      </c>
      <c r="N6" s="21">
        <v>768</v>
      </c>
      <c r="O6" s="21">
        <v>1080</v>
      </c>
      <c r="P6" s="21">
        <v>1080</v>
      </c>
      <c r="Q6" s="21">
        <v>749.7</v>
      </c>
      <c r="R6" s="21">
        <v>0</v>
      </c>
      <c r="S6" s="21">
        <v>920</v>
      </c>
      <c r="T6" s="21">
        <v>779</v>
      </c>
      <c r="U6" s="21">
        <v>877</v>
      </c>
      <c r="V6" s="21">
        <v>779</v>
      </c>
      <c r="W6" s="21">
        <v>0</v>
      </c>
      <c r="X6" s="21">
        <v>694.54</v>
      </c>
      <c r="Y6" s="21">
        <v>700</v>
      </c>
      <c r="Z6" s="21">
        <v>613.80999999999995</v>
      </c>
      <c r="AA6" s="21">
        <v>700</v>
      </c>
      <c r="AB6" s="21">
        <v>700</v>
      </c>
      <c r="AC6" s="21">
        <v>611.92999999999995</v>
      </c>
      <c r="AD6" s="21">
        <v>694.54</v>
      </c>
      <c r="AE6" s="21">
        <v>627</v>
      </c>
      <c r="AF6" s="21">
        <v>0</v>
      </c>
      <c r="AG6" s="21">
        <v>768</v>
      </c>
      <c r="AH6" s="21">
        <v>0</v>
      </c>
      <c r="AI6" s="21">
        <v>0</v>
      </c>
      <c r="AJ6" s="21">
        <v>0</v>
      </c>
      <c r="AK6" s="21">
        <v>877</v>
      </c>
      <c r="AL6" s="21">
        <v>0</v>
      </c>
      <c r="AM6" s="21">
        <v>0</v>
      </c>
      <c r="AN6" s="21">
        <v>1158.25</v>
      </c>
      <c r="AO6" s="21">
        <v>1200</v>
      </c>
      <c r="AP6" s="21">
        <v>0</v>
      </c>
      <c r="AQ6" s="21">
        <v>0</v>
      </c>
      <c r="AR6" s="21">
        <v>0</v>
      </c>
      <c r="AS6" s="21">
        <v>0</v>
      </c>
      <c r="AT6" s="21">
        <v>900</v>
      </c>
      <c r="AU6" s="21">
        <v>0</v>
      </c>
      <c r="AV6" s="21">
        <v>890</v>
      </c>
      <c r="AW6" s="4"/>
      <c r="AX6" s="4"/>
      <c r="AY6" s="4"/>
      <c r="AZ6" s="4"/>
      <c r="BA6" s="4"/>
      <c r="BB6" s="4"/>
      <c r="BC6" s="4"/>
      <c r="BD6" s="4"/>
    </row>
    <row r="7" spans="1:56">
      <c r="A7" t="s">
        <v>8</v>
      </c>
      <c r="B7" t="s">
        <v>25</v>
      </c>
      <c r="C7" t="s">
        <v>29</v>
      </c>
      <c r="D7" t="s">
        <v>11</v>
      </c>
      <c r="E7" s="3">
        <v>1300</v>
      </c>
      <c r="F7" s="3">
        <v>1300</v>
      </c>
      <c r="G7" s="19">
        <v>124</v>
      </c>
      <c r="H7" s="20">
        <v>508.29</v>
      </c>
      <c r="I7" s="20">
        <v>1098</v>
      </c>
      <c r="J7" s="21">
        <v>0</v>
      </c>
      <c r="K7" s="21">
        <v>670.72</v>
      </c>
      <c r="L7" s="21">
        <v>1065</v>
      </c>
      <c r="M7" s="21">
        <v>865</v>
      </c>
      <c r="N7" s="21">
        <v>0</v>
      </c>
      <c r="O7" s="21">
        <v>0</v>
      </c>
      <c r="P7" s="21">
        <v>0</v>
      </c>
      <c r="Q7" s="21">
        <v>0</v>
      </c>
      <c r="R7" s="21">
        <v>832</v>
      </c>
      <c r="S7" s="21">
        <v>0</v>
      </c>
      <c r="T7" s="21">
        <v>0</v>
      </c>
      <c r="U7" s="21">
        <v>0</v>
      </c>
      <c r="V7" s="21">
        <v>0</v>
      </c>
      <c r="W7" s="21">
        <v>577.5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600</v>
      </c>
      <c r="AG7" s="21">
        <v>0</v>
      </c>
      <c r="AH7" s="21">
        <v>0</v>
      </c>
      <c r="AI7" s="21">
        <v>1098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606.9</v>
      </c>
      <c r="AR7" s="21">
        <v>625</v>
      </c>
      <c r="AS7" s="21">
        <v>985.15</v>
      </c>
      <c r="AT7" s="21">
        <v>0</v>
      </c>
      <c r="AU7" s="21">
        <v>0</v>
      </c>
      <c r="AV7" s="21">
        <v>0</v>
      </c>
      <c r="AW7" s="4"/>
      <c r="AX7" s="4"/>
      <c r="AY7" s="4"/>
      <c r="AZ7" s="4"/>
      <c r="BA7" s="4"/>
      <c r="BB7" s="4"/>
      <c r="BC7" s="4"/>
      <c r="BD7" s="4"/>
    </row>
    <row r="8" spans="1:56">
      <c r="A8" t="s">
        <v>8</v>
      </c>
      <c r="B8" t="s">
        <v>25</v>
      </c>
      <c r="C8" t="s">
        <v>26</v>
      </c>
      <c r="D8" t="s">
        <v>63</v>
      </c>
      <c r="E8" s="3">
        <v>1300</v>
      </c>
      <c r="F8" s="3">
        <v>1300</v>
      </c>
      <c r="G8" s="19">
        <v>124</v>
      </c>
      <c r="H8" s="20">
        <v>100</v>
      </c>
      <c r="I8" s="20">
        <v>120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100</v>
      </c>
      <c r="AI8" s="21">
        <v>0</v>
      </c>
      <c r="AJ8" s="21">
        <v>110</v>
      </c>
      <c r="AK8" s="21">
        <v>0</v>
      </c>
      <c r="AL8" s="21">
        <v>100</v>
      </c>
      <c r="AM8" s="21">
        <v>120</v>
      </c>
      <c r="AN8" s="21">
        <v>0</v>
      </c>
      <c r="AO8" s="21">
        <v>0</v>
      </c>
      <c r="AP8" s="21">
        <v>110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4"/>
      <c r="AX8" s="4"/>
      <c r="AY8" s="4"/>
      <c r="AZ8" s="4"/>
      <c r="BA8" s="4"/>
      <c r="BB8" s="4"/>
      <c r="BC8" s="4"/>
      <c r="BD8" s="4"/>
    </row>
    <row r="9" spans="1:56">
      <c r="A9" t="s">
        <v>8</v>
      </c>
      <c r="B9" t="s">
        <v>25</v>
      </c>
      <c r="C9" t="s">
        <v>26</v>
      </c>
      <c r="D9" t="s">
        <v>9</v>
      </c>
      <c r="E9" s="3">
        <v>1300</v>
      </c>
      <c r="F9" s="3">
        <v>1300</v>
      </c>
      <c r="G9" s="19">
        <v>124</v>
      </c>
      <c r="H9" s="20">
        <v>611.92999999999995</v>
      </c>
      <c r="I9" s="20">
        <v>1200</v>
      </c>
      <c r="J9" s="21">
        <v>913</v>
      </c>
      <c r="K9" s="21">
        <v>0</v>
      </c>
      <c r="L9" s="21">
        <v>0</v>
      </c>
      <c r="M9" s="21">
        <v>0</v>
      </c>
      <c r="N9" s="21">
        <v>768</v>
      </c>
      <c r="O9" s="21">
        <v>1080</v>
      </c>
      <c r="P9" s="21">
        <v>1080</v>
      </c>
      <c r="Q9" s="21">
        <v>749.7</v>
      </c>
      <c r="R9" s="21">
        <v>0</v>
      </c>
      <c r="S9" s="21">
        <v>920</v>
      </c>
      <c r="T9" s="21">
        <v>779</v>
      </c>
      <c r="U9" s="21">
        <v>877</v>
      </c>
      <c r="V9" s="21">
        <v>779</v>
      </c>
      <c r="W9" s="21">
        <v>0</v>
      </c>
      <c r="X9" s="21">
        <v>694.54</v>
      </c>
      <c r="Y9" s="21">
        <v>700</v>
      </c>
      <c r="Z9" s="21">
        <v>613.80999999999995</v>
      </c>
      <c r="AA9" s="21">
        <v>700</v>
      </c>
      <c r="AB9" s="21">
        <v>700</v>
      </c>
      <c r="AC9" s="21">
        <v>611.92999999999995</v>
      </c>
      <c r="AD9" s="21">
        <v>694.54</v>
      </c>
      <c r="AE9" s="21">
        <v>627</v>
      </c>
      <c r="AF9" s="21">
        <v>0</v>
      </c>
      <c r="AG9" s="21">
        <v>768</v>
      </c>
      <c r="AH9" s="21">
        <v>0</v>
      </c>
      <c r="AI9" s="21">
        <v>0</v>
      </c>
      <c r="AJ9" s="21">
        <v>0</v>
      </c>
      <c r="AK9" s="21">
        <v>877</v>
      </c>
      <c r="AL9" s="21">
        <v>0</v>
      </c>
      <c r="AM9" s="21">
        <v>0</v>
      </c>
      <c r="AN9" s="21">
        <v>1158.25</v>
      </c>
      <c r="AO9" s="21">
        <v>1200</v>
      </c>
      <c r="AP9" s="21">
        <v>0</v>
      </c>
      <c r="AQ9" s="21">
        <v>0</v>
      </c>
      <c r="AR9" s="21">
        <v>0</v>
      </c>
      <c r="AS9" s="21">
        <v>0</v>
      </c>
      <c r="AT9" s="21">
        <v>900</v>
      </c>
      <c r="AU9" s="21">
        <v>890</v>
      </c>
      <c r="AV9" s="21">
        <v>890</v>
      </c>
      <c r="AW9" s="4"/>
      <c r="AX9" s="4"/>
      <c r="AY9" s="4"/>
      <c r="AZ9" s="4"/>
      <c r="BA9" s="4"/>
      <c r="BB9" s="4"/>
      <c r="BC9" s="4"/>
      <c r="BD9" s="4"/>
    </row>
    <row r="10" spans="1:56" ht="12" customHeight="1">
      <c r="A10" t="s">
        <v>8</v>
      </c>
      <c r="B10" t="s">
        <v>25</v>
      </c>
      <c r="C10" t="s">
        <v>26</v>
      </c>
      <c r="D10" t="s">
        <v>11</v>
      </c>
      <c r="E10" s="3">
        <v>1300</v>
      </c>
      <c r="F10" s="3">
        <v>1300</v>
      </c>
      <c r="G10" s="19">
        <v>124</v>
      </c>
      <c r="H10" s="20">
        <v>508.29</v>
      </c>
      <c r="I10" s="20">
        <v>1098</v>
      </c>
      <c r="J10" s="21">
        <v>0</v>
      </c>
      <c r="K10" s="21">
        <v>670.72</v>
      </c>
      <c r="L10" s="21">
        <v>1065</v>
      </c>
      <c r="M10" s="21">
        <v>865</v>
      </c>
      <c r="N10" s="21">
        <v>0</v>
      </c>
      <c r="O10" s="21">
        <v>0</v>
      </c>
      <c r="P10" s="21">
        <v>0</v>
      </c>
      <c r="Q10" s="21">
        <v>0</v>
      </c>
      <c r="R10" s="21">
        <v>832</v>
      </c>
      <c r="S10" s="21">
        <v>0</v>
      </c>
      <c r="T10" s="21">
        <v>0</v>
      </c>
      <c r="U10" s="21">
        <v>0</v>
      </c>
      <c r="V10" s="21">
        <v>0</v>
      </c>
      <c r="W10" s="21">
        <v>577.5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600</v>
      </c>
      <c r="AG10" s="21">
        <v>0</v>
      </c>
      <c r="AH10" s="21">
        <v>0</v>
      </c>
      <c r="AI10" s="21">
        <v>1098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606.9</v>
      </c>
      <c r="AR10" s="21">
        <v>625</v>
      </c>
      <c r="AS10" s="21">
        <v>985.15</v>
      </c>
      <c r="AT10" s="21">
        <v>0</v>
      </c>
      <c r="AU10" s="21">
        <v>0</v>
      </c>
      <c r="AV10" s="21">
        <v>0</v>
      </c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19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19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19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19"/>
      <c r="H14" s="2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19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19"/>
      <c r="H16" s="20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1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1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1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1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19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17</v>
      </c>
      <c r="B52" s="1" t="s">
        <v>1</v>
      </c>
      <c r="C52" s="1" t="s">
        <v>2</v>
      </c>
      <c r="D52" s="1" t="s">
        <v>3</v>
      </c>
      <c r="E52" s="2" t="s">
        <v>18</v>
      </c>
      <c r="F52" s="2" t="s">
        <v>19</v>
      </c>
      <c r="G52" s="2" t="s">
        <v>20</v>
      </c>
      <c r="H52" s="2" t="s">
        <v>21</v>
      </c>
      <c r="I52" s="2" t="s">
        <v>22</v>
      </c>
      <c r="J52" s="2" t="s">
        <v>23</v>
      </c>
      <c r="K52" s="2" t="s">
        <v>30</v>
      </c>
      <c r="L52" s="2" t="s">
        <v>31</v>
      </c>
      <c r="M52" s="2" t="s">
        <v>32</v>
      </c>
      <c r="N52" s="2" t="s">
        <v>33</v>
      </c>
      <c r="O52" s="2" t="s">
        <v>34</v>
      </c>
      <c r="P52" s="2" t="s">
        <v>35</v>
      </c>
      <c r="Q52" s="2" t="s">
        <v>36</v>
      </c>
      <c r="R52" s="2" t="s">
        <v>37</v>
      </c>
      <c r="S52" s="2" t="s">
        <v>6</v>
      </c>
      <c r="T52" s="2" t="s">
        <v>38</v>
      </c>
      <c r="U52" s="2" t="s">
        <v>39</v>
      </c>
      <c r="V52" s="2" t="s">
        <v>28</v>
      </c>
      <c r="W52" s="2" t="s">
        <v>40</v>
      </c>
      <c r="X52" s="2" t="s">
        <v>41</v>
      </c>
      <c r="Y52" s="2" t="s">
        <v>42</v>
      </c>
      <c r="Z52" s="2" t="s">
        <v>43</v>
      </c>
      <c r="AA52" s="2" t="s">
        <v>44</v>
      </c>
      <c r="AB52" s="2" t="s">
        <v>45</v>
      </c>
      <c r="AC52" s="2" t="s">
        <v>46</v>
      </c>
      <c r="AD52" s="2" t="s">
        <v>47</v>
      </c>
      <c r="AE52" s="2" t="s">
        <v>48</v>
      </c>
      <c r="AF52" s="2" t="s">
        <v>49</v>
      </c>
      <c r="AG52" s="2" t="s">
        <v>50</v>
      </c>
      <c r="AH52" s="2" t="s">
        <v>51</v>
      </c>
      <c r="AI52" s="2" t="s">
        <v>52</v>
      </c>
      <c r="AJ52" s="2" t="s">
        <v>53</v>
      </c>
      <c r="AK52" s="2" t="s">
        <v>54</v>
      </c>
      <c r="AL52" s="2" t="s">
        <v>55</v>
      </c>
      <c r="AM52" s="2" t="s">
        <v>56</v>
      </c>
      <c r="AN52" s="2" t="s">
        <v>57</v>
      </c>
      <c r="AO52" s="2" t="s">
        <v>58</v>
      </c>
      <c r="AP52" s="2" t="s">
        <v>58</v>
      </c>
      <c r="AQ52" s="2" t="s">
        <v>59</v>
      </c>
      <c r="AR52" s="2" t="s">
        <v>60</v>
      </c>
      <c r="AS52" s="2" t="s">
        <v>24</v>
      </c>
      <c r="AT52" s="2" t="s">
        <v>7</v>
      </c>
      <c r="AU52" s="2" t="s">
        <v>61</v>
      </c>
      <c r="AV52" s="2" t="s">
        <v>62</v>
      </c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8</v>
      </c>
      <c r="B53" t="s">
        <v>25</v>
      </c>
      <c r="C53" t="s">
        <v>10</v>
      </c>
      <c r="D53" t="s">
        <v>63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>
        <f>IF('Shoppable Services'!$F$4=$D53,1,0)*IF('Shoppable Services'!$E$4=$C53,1,0)*IF('Shoppable Services'!$D$4=$B53,1,0)*IF('Shoppable Services'!$C$4=$A53,1,0)*IF('Shoppable Services'!$B$4=AV$52,AV2,0)</f>
        <v>0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8</v>
      </c>
      <c r="B54" t="s">
        <v>25</v>
      </c>
      <c r="C54" t="s">
        <v>10</v>
      </c>
      <c r="D54" t="s">
        <v>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>
        <f>IF('Shoppable Services'!$F$4=$D54,1,0)*IF('Shoppable Services'!$E$4=$C54,1,0)*IF('Shoppable Services'!$D$4=$B54,1,0)*IF('Shoppable Services'!$C$4=$A54,1,0)*IF('Shoppable Services'!$B$4=AV$52,AV3,0)</f>
        <v>0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8</v>
      </c>
      <c r="B55" t="s">
        <v>25</v>
      </c>
      <c r="C55" t="s">
        <v>10</v>
      </c>
      <c r="D55" t="s">
        <v>11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>
        <f>IF('Shoppable Services'!$F$4=$D55,1,0)*IF('Shoppable Services'!$E$4=$C55,1,0)*IF('Shoppable Services'!$D$4=$B55,1,0)*IF('Shoppable Services'!$C$4=$A55,1,0)*IF('Shoppable Services'!$B$4=AV$52,AV4,0)</f>
        <v>0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8</v>
      </c>
      <c r="B56" t="s">
        <v>25</v>
      </c>
      <c r="C56" t="s">
        <v>29</v>
      </c>
      <c r="D56" t="s">
        <v>63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>
        <f>IF('Shoppable Services'!$F$4=$D56,1,0)*IF('Shoppable Services'!$E$4=$C56,1,0)*IF('Shoppable Services'!$D$4=$B56,1,0)*IF('Shoppable Services'!$C$4=$A56,1,0)*IF('Shoppable Services'!$B$4=AV$52,AV5,0)</f>
        <v>0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8</v>
      </c>
      <c r="B57" t="s">
        <v>25</v>
      </c>
      <c r="C57" t="s">
        <v>29</v>
      </c>
      <c r="D57" t="s">
        <v>9</v>
      </c>
      <c r="E57" s="4">
        <f>IF('Shoppable Services'!$F$4=$D57,1,0)*IF('Shoppable Services'!$E$4=$C57,1,0)*IF('Shoppable Services'!$D$4=$B57,1,0)*IF('Shoppable Services'!$C$4=$A57,1,0)*$E6</f>
        <v>1300</v>
      </c>
      <c r="F57" s="4">
        <f>IF('Shoppable Services'!$F$4=$D57,1,0)*IF('Shoppable Services'!$E$4=$C57,1,0)*IF('Shoppable Services'!$D$4=$B57,1,0)*IF('Shoppable Services'!$C$4=$A57,1,0)*$F6</f>
        <v>1300</v>
      </c>
      <c r="G57" s="4">
        <f>IF('Shoppable Services'!$F$4=$D57,1,0)*IF('Shoppable Services'!$E$4=$C57,1,0)*IF('Shoppable Services'!$D$4=$B57,1,0)*IF('Shoppable Services'!$C$4=$A57,1,0)*$G6</f>
        <v>124</v>
      </c>
      <c r="H57" s="4">
        <f>IF('Shoppable Services'!$F$4=$D57,1,0)*IF('Shoppable Services'!$E$4=$C57,1,0)*IF('Shoppable Services'!$D$4=$B57,1,0)*IF('Shoppable Services'!$C$4=$A57,1,0)*$H6</f>
        <v>611.92999999999995</v>
      </c>
      <c r="I57" s="4">
        <f>IF('Shoppable Services'!$F$4=$D57,1,0)*IF('Shoppable Services'!$E$4=$C57,1,0)*IF('Shoppable Services'!$D$4=$B57,1,0)*IF('Shoppable Services'!$C$4=$A57,1,0)*$I6</f>
        <v>1200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768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>
        <f>IF('Shoppable Services'!$F$4=$D57,1,0)*IF('Shoppable Services'!$E$4=$C57,1,0)*IF('Shoppable Services'!$D$4=$B57,1,0)*IF('Shoppable Services'!$C$4=$A57,1,0)*IF('Shoppable Services'!$B$4=AV$52,AV6,0)</f>
        <v>0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8</v>
      </c>
      <c r="B58" t="s">
        <v>25</v>
      </c>
      <c r="C58" t="s">
        <v>29</v>
      </c>
      <c r="D58" t="s">
        <v>11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>
        <f>IF('Shoppable Services'!$F$4=$D58,1,0)*IF('Shoppable Services'!$E$4=$C58,1,0)*IF('Shoppable Services'!$D$4=$B58,1,0)*IF('Shoppable Services'!$C$4=$A58,1,0)*IF('Shoppable Services'!$B$4=AV$52,AV7,0)</f>
        <v>0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8</v>
      </c>
      <c r="B59" t="s">
        <v>25</v>
      </c>
      <c r="C59" t="s">
        <v>26</v>
      </c>
      <c r="D59" t="s">
        <v>63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>
        <f>IF('Shoppable Services'!$F$4=$D59,1,0)*IF('Shoppable Services'!$E$4=$C59,1,0)*IF('Shoppable Services'!$D$4=$B59,1,0)*IF('Shoppable Services'!$C$4=$A59,1,0)*IF('Shoppable Services'!$B$4=AV$52,AV8,0)</f>
        <v>0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8</v>
      </c>
      <c r="B60" t="s">
        <v>25</v>
      </c>
      <c r="C60" t="s">
        <v>26</v>
      </c>
      <c r="D60" t="s">
        <v>9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>
        <f>IF('Shoppable Services'!$F$4=$D60,1,0)*IF('Shoppable Services'!$E$4=$C60,1,0)*IF('Shoppable Services'!$D$4=$B60,1,0)*IF('Shoppable Services'!$C$4=$A60,1,0)*IF('Shoppable Services'!$B$4=AV$52,AV9,0)</f>
        <v>0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8</v>
      </c>
      <c r="B61" t="s">
        <v>25</v>
      </c>
      <c r="C61" t="s">
        <v>26</v>
      </c>
      <c r="D61" t="s">
        <v>11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>
        <f>IF('Shoppable Services'!$F$4=$D61,1,0)*IF('Shoppable Services'!$E$4=$C61,1,0)*IF('Shoppable Services'!$D$4=$B61,1,0)*IF('Shoppable Services'!$C$4=$A61,1,0)*IF('Shoppable Services'!$B$4=AV$52,AV10,0)</f>
        <v>0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E62" s="4">
        <f>COUNTIF(E53:E61,"&gt;0")</f>
        <v>1</v>
      </c>
      <c r="F62" s="4">
        <f>COUNTIF(F53:F61,"&gt;0")</f>
        <v>1</v>
      </c>
      <c r="G62" s="4">
        <f>COUNTIF(G53:G61,"&gt;0")</f>
        <v>1</v>
      </c>
      <c r="H62" s="4">
        <f>COUNTIF(H53:H61,"&gt;0")</f>
        <v>1</v>
      </c>
      <c r="I62" s="4">
        <f>COUNTIF(I53:I61,"&gt;0")</f>
        <v>1</v>
      </c>
      <c r="J62" s="4">
        <f>COUNTIF(J53:BE61,"&gt;0")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9F0EB-8014-4791-8827-862FB187FD86}"/>
</file>

<file path=customXml/itemProps2.xml><?xml version="1.0" encoding="utf-8"?>
<ds:datastoreItem xmlns:ds="http://schemas.openxmlformats.org/officeDocument/2006/customXml" ds:itemID="{695AA5B2-0DC6-459E-A108-A68E405712BA}"/>
</file>

<file path=customXml/itemProps3.xml><?xml version="1.0" encoding="utf-8"?>
<ds:datastoreItem xmlns:ds="http://schemas.openxmlformats.org/officeDocument/2006/customXml" ds:itemID="{D4092417-E121-4D3E-BFD1-29073B5D4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2022-02-02T19:37:07Z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