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Data!$A$1:$G$70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53" i="1"/>
  <c r="I66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G66" i="1" s="1"/>
  <c r="G4" i="6" s="1"/>
  <c r="F65" i="1"/>
  <c r="F64" i="1"/>
  <c r="F63" i="1"/>
  <c r="F62" i="1"/>
  <c r="F61" i="1"/>
  <c r="F60" i="1"/>
  <c r="F59" i="1"/>
  <c r="F58" i="1"/>
  <c r="F57" i="1"/>
  <c r="F56" i="1"/>
  <c r="F55" i="1"/>
  <c r="F54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F66" i="1" l="1"/>
  <c r="L4" i="6" s="1"/>
  <c r="H66" i="1"/>
  <c r="I4" i="6" s="1"/>
  <c r="E66" i="1"/>
  <c r="K4" i="6" s="1"/>
  <c r="J66" i="1"/>
  <c r="H4" i="6" s="1"/>
</calcChain>
</file>

<file path=xl/sharedStrings.xml><?xml version="1.0" encoding="utf-8"?>
<sst xmlns="http://schemas.openxmlformats.org/spreadsheetml/2006/main" count="237" uniqueCount="58">
  <si>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</si>
  <si>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</si>
  <si>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</si>
  <si>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</si>
  <si>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</si>
  <si>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</si>
  <si>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</si>
  <si>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</si>
  <si>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</si>
  <si>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</si>
  <si>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</si>
  <si>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</si>
  <si>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</si>
  <si>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</si>
  <si>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</si>
  <si>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</si>
  <si>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</si>
  <si>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</si>
  <si>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</si>
  <si>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</si>
  <si>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</si>
  <si>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</si>
  <si>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</si>
  <si>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</si>
  <si>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</si>
  <si>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IOP - Psych</t>
  </si>
  <si>
    <t>Partial Hospital - ALL</t>
  </si>
  <si>
    <t>Partial Hospital - Psych</t>
  </si>
  <si>
    <t>Date of last update: 1/01/2022</t>
  </si>
  <si>
    <t>BLUE CROSS OUT OF ST Rate</t>
  </si>
  <si>
    <t>VA CCN OPTUM Rate</t>
  </si>
  <si>
    <t>Inpatient - ALL</t>
  </si>
  <si>
    <t>Adult</t>
  </si>
  <si>
    <t>All Ages</t>
  </si>
  <si>
    <t>AETNA MCR ADVANTAGE Rate</t>
  </si>
  <si>
    <t>BCBS MCR ADVANTAGE Rate</t>
  </si>
  <si>
    <t>BLUE CROSS Rate</t>
  </si>
  <si>
    <t>BLUE CROSS FEDERAL Rate</t>
  </si>
  <si>
    <t>BMC Rate</t>
  </si>
  <si>
    <t>FCHP Rate</t>
  </si>
  <si>
    <t>HEALTH NEW ENGLAND Rate</t>
  </si>
  <si>
    <t>HEALTH PLANS INC Rate</t>
  </si>
  <si>
    <t>HP/UBH Rate</t>
  </si>
  <si>
    <t>MAGELLAN Rate</t>
  </si>
  <si>
    <t>MEDEX/BX Rate</t>
  </si>
  <si>
    <t>MGMC-CCA Rate</t>
  </si>
  <si>
    <t>MGMC TUFTS HMO Rate</t>
  </si>
  <si>
    <t>MULTI PLAN Rate</t>
  </si>
  <si>
    <t>OPTUM MCR ADVANTAGE Rate</t>
  </si>
  <si>
    <t>TUFTS HMO Rate</t>
  </si>
  <si>
    <t>TUFTS QHP Rate</t>
  </si>
  <si>
    <t>TUFTS UNIFY Rate</t>
  </si>
  <si>
    <t>UNICARE Rate</t>
  </si>
  <si>
    <t>UNITED BEHAVIORAL Rate</t>
  </si>
  <si>
    <t>VALUE BEHAVIORAL PPO Rate</t>
  </si>
  <si>
    <t>Inpatient - Dual Diagnosis</t>
  </si>
  <si>
    <t>% of Medicare PPS</t>
  </si>
  <si>
    <t>Geriatric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</si>
</sst>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4" sqref="E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28</v>
      </c>
    </row>
    <row r="2" spans="1:12">
      <c r="B2" s="24" t="s">
        <v>14</v>
      </c>
      <c r="C2" s="24"/>
      <c r="D2" s="24"/>
      <c r="E2" s="24"/>
      <c r="F2" s="24"/>
    </row>
    <row r="3" spans="1:12">
      <c r="B3" s="8" t="s">
        <v>12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11</v>
      </c>
      <c r="H3" s="8" t="s">
        <v>13</v>
      </c>
      <c r="I3" s="8" t="s">
        <v>4</v>
      </c>
      <c r="J3" s="8" t="s">
        <v>5</v>
      </c>
      <c r="K3" s="8" t="s">
        <v>10</v>
      </c>
      <c r="L3" s="8" t="s">
        <v>17</v>
      </c>
    </row>
    <row r="4" spans="1:12">
      <c r="B4" s="9" t="s">
        <v>36</v>
      </c>
      <c r="C4" s="9" t="s">
        <v>7</v>
      </c>
      <c r="D4" s="9" t="s">
        <v>23</v>
      </c>
      <c r="E4" s="9" t="s">
        <v>9</v>
      </c>
      <c r="F4" s="9" t="s">
        <v>8</v>
      </c>
      <c r="G4" s="10">
        <f>IF(Data!$G$66&gt;1,"Error",MAX(Data!G53:G65))</f>
        <v>124</v>
      </c>
      <c r="H4" s="11">
        <f>IF(Data!$J$66&gt;1,"Error",IF(Data!$J$66=0,"N/A",MAX(Data!J53:BD65)))</f>
        <v>3182.04</v>
      </c>
      <c r="I4" s="11">
        <f>IF(Data!$H$66&gt;1,"Error",SUM(Data!H53:H65))</f>
        <v>650</v>
      </c>
      <c r="J4" s="11">
        <f>IF(Data!$I$66&gt;1,"Error",SUM(Data!I53:I65))</f>
        <v>1118.78</v>
      </c>
      <c r="K4" s="11">
        <f>IF(Data!$E$66&gt;1,"Error",SUM(Data!E53:E65))</f>
        <v>1500</v>
      </c>
      <c r="L4" s="11">
        <f>IF(Data!$F$66&gt;1,"Error",SUM(Data!F53:F65))</f>
        <v>1500</v>
      </c>
    </row>
    <row r="7" spans="1:12" hidden="1" outlineLevel="1">
      <c r="B7" s="17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0" t="s">
        <v>21</v>
      </c>
      <c r="C8" t="s">
        <v>7</v>
      </c>
      <c r="D8" t="s">
        <v>31</v>
      </c>
      <c r="E8" t="s">
        <v>33</v>
      </c>
      <c r="F8" t="s">
        <v>8</v>
      </c>
    </row>
    <row r="9" spans="1:12" ht="30" hidden="1" outlineLevel="1">
      <c r="B9" s="20" t="s">
        <v>34</v>
      </c>
      <c r="C9" t="s">
        <v>24</v>
      </c>
      <c r="D9" t="s">
        <v>55</v>
      </c>
      <c r="E9" t="s">
        <v>32</v>
      </c>
      <c r="F9" t="s">
        <v>56</v>
      </c>
    </row>
    <row r="10" spans="1:12" hidden="1" outlineLevel="1">
      <c r="B10" s="20" t="s">
        <v>35</v>
      </c>
      <c r="C10" s="12"/>
      <c r="D10" t="s">
        <v>23</v>
      </c>
      <c r="E10" t="s">
        <v>9</v>
      </c>
      <c r="F10"/>
    </row>
    <row r="11" spans="1:12" hidden="1" outlineLevel="1">
      <c r="B11" s="20" t="s">
        <v>36</v>
      </c>
      <c r="C11"/>
      <c r="D11" t="s">
        <v>25</v>
      </c>
      <c r="E11" t="s">
        <v>57</v>
      </c>
      <c r="F11"/>
    </row>
    <row r="12" spans="1:12" hidden="1" outlineLevel="1">
      <c r="B12" s="20" t="s">
        <v>37</v>
      </c>
      <c r="C12"/>
      <c r="D12" t="s">
        <v>26</v>
      </c>
      <c r="E12"/>
      <c r="F12"/>
    </row>
    <row r="13" spans="1:12" hidden="1" outlineLevel="1">
      <c r="B13" s="20" t="s">
        <v>29</v>
      </c>
      <c r="C13"/>
      <c r="D13" t="s">
        <v>27</v>
      </c>
      <c r="E13"/>
      <c r="F13"/>
    </row>
    <row r="14" spans="1:12" hidden="1" outlineLevel="1">
      <c r="B14" s="20" t="s">
        <v>38</v>
      </c>
      <c r="C14"/>
      <c r="D14"/>
      <c r="E14"/>
      <c r="F14"/>
    </row>
    <row r="15" spans="1:12" hidden="1" outlineLevel="1">
      <c r="B15" s="20" t="s">
        <v>6</v>
      </c>
      <c r="C15"/>
      <c r="D15"/>
      <c r="E15"/>
      <c r="F15"/>
    </row>
    <row r="16" spans="1:12" hidden="1" outlineLevel="1">
      <c r="B16" s="20" t="s">
        <v>39</v>
      </c>
      <c r="C16"/>
      <c r="D16"/>
      <c r="E16"/>
      <c r="F16"/>
    </row>
    <row r="17" spans="2:6" hidden="1" outlineLevel="1">
      <c r="B17" s="20" t="s">
        <v>40</v>
      </c>
      <c r="C17"/>
      <c r="D17"/>
      <c r="E17"/>
      <c r="F17"/>
    </row>
    <row r="18" spans="2:6" hidden="1" outlineLevel="1">
      <c r="B18" s="20" t="s">
        <v>41</v>
      </c>
      <c r="C18"/>
      <c r="D18"/>
      <c r="E18"/>
      <c r="F18"/>
    </row>
    <row r="19" spans="2:6" hidden="1" outlineLevel="1">
      <c r="B19" s="20" t="s">
        <v>42</v>
      </c>
      <c r="C19"/>
      <c r="D19"/>
      <c r="E19"/>
      <c r="F19"/>
    </row>
    <row r="20" spans="2:6" hidden="1" outlineLevel="1">
      <c r="B20" s="20" t="s">
        <v>43</v>
      </c>
      <c r="C20"/>
      <c r="D20"/>
      <c r="E20"/>
      <c r="F20"/>
    </row>
    <row r="21" spans="2:6" hidden="1" outlineLevel="1">
      <c r="B21" s="20" t="s">
        <v>44</v>
      </c>
      <c r="C21"/>
      <c r="D21"/>
      <c r="E21"/>
      <c r="F21"/>
    </row>
    <row r="22" spans="2:6" hidden="1" outlineLevel="1">
      <c r="B22" s="20" t="s">
        <v>45</v>
      </c>
      <c r="C22"/>
      <c r="D22"/>
      <c r="E22"/>
      <c r="F22"/>
    </row>
    <row r="23" spans="2:6" hidden="1" outlineLevel="1">
      <c r="B23" s="20" t="s">
        <v>46</v>
      </c>
      <c r="C23"/>
      <c r="D23"/>
      <c r="E23"/>
      <c r="F23"/>
    </row>
    <row r="24" spans="2:6" hidden="1" outlineLevel="1">
      <c r="B24" s="20" t="s">
        <v>47</v>
      </c>
      <c r="C24"/>
      <c r="D24"/>
      <c r="E24"/>
      <c r="F24"/>
    </row>
    <row r="25" spans="2:6" ht="30" hidden="1" outlineLevel="1">
      <c r="B25" s="20" t="s">
        <v>48</v>
      </c>
      <c r="C25"/>
      <c r="D25"/>
      <c r="E25"/>
      <c r="F25"/>
    </row>
    <row r="26" spans="2:6" hidden="1" outlineLevel="1">
      <c r="B26" s="20" t="s">
        <v>22</v>
      </c>
      <c r="C26"/>
      <c r="D26"/>
      <c r="E26"/>
      <c r="F26"/>
    </row>
    <row r="27" spans="2:6" hidden="1" outlineLevel="1">
      <c r="B27" s="20" t="s">
        <v>49</v>
      </c>
      <c r="C27"/>
      <c r="D27"/>
      <c r="E27"/>
      <c r="F27"/>
    </row>
    <row r="28" spans="2:6" hidden="1" outlineLevel="1">
      <c r="B28" s="20" t="s">
        <v>50</v>
      </c>
      <c r="C28"/>
      <c r="D28"/>
      <c r="E28"/>
      <c r="F28"/>
    </row>
    <row r="29" spans="2:6" hidden="1" outlineLevel="1">
      <c r="B29" s="20" t="s">
        <v>51</v>
      </c>
      <c r="C29"/>
      <c r="D29"/>
      <c r="E29"/>
      <c r="F29"/>
    </row>
    <row r="30" spans="2:6" hidden="1" outlineLevel="1">
      <c r="B30" s="20" t="s">
        <v>52</v>
      </c>
      <c r="C30"/>
      <c r="D30"/>
      <c r="E30"/>
      <c r="F30"/>
    </row>
    <row r="31" spans="2:6" hidden="1" outlineLevel="1">
      <c r="B31" s="20" t="s">
        <v>53</v>
      </c>
      <c r="C31"/>
      <c r="D31"/>
      <c r="E31"/>
      <c r="F31"/>
    </row>
    <row r="32" spans="2:6" hidden="1" outlineLevel="1">
      <c r="B32" s="20" t="s">
        <v>30</v>
      </c>
      <c r="C32"/>
      <c r="D32"/>
      <c r="E32"/>
      <c r="F32"/>
    </row>
    <row r="33" spans="2:6" hidden="1" outlineLevel="1">
      <c r="B33" s="20" t="s">
        <v>54</v>
      </c>
      <c r="C33"/>
      <c r="D33"/>
      <c r="E33"/>
      <c r="F33"/>
    </row>
    <row r="34" spans="2:6" hidden="1" outlineLevel="1">
      <c r="B34" s="17"/>
      <c r="C34"/>
      <c r="D34"/>
      <c r="E34"/>
      <c r="F34"/>
    </row>
    <row r="35" spans="2:6" hidden="1" outlineLevel="1">
      <c r="B35" s="17"/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$D$8:$D$13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$B$8:$B$33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workbookViewId="0">
      <selection activeCell="J1" sqref="J1:AI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15</v>
      </c>
      <c r="B1" s="19" t="s">
        <v>1</v>
      </c>
      <c r="C1" s="19" t="s">
        <v>2</v>
      </c>
      <c r="D1" s="19" t="s">
        <v>3</v>
      </c>
      <c r="E1" s="20" t="s">
        <v>16</v>
      </c>
      <c r="F1" s="20" t="s">
        <v>17</v>
      </c>
      <c r="G1" s="20" t="s">
        <v>18</v>
      </c>
      <c r="H1" s="20" t="s">
        <v>19</v>
      </c>
      <c r="I1" s="20" t="s">
        <v>20</v>
      </c>
      <c r="J1" s="20" t="s">
        <v>21</v>
      </c>
      <c r="K1" s="20" t="s">
        <v>34</v>
      </c>
      <c r="L1" s="20" t="s">
        <v>35</v>
      </c>
      <c r="M1" s="20" t="s">
        <v>36</v>
      </c>
      <c r="N1" s="20" t="s">
        <v>37</v>
      </c>
      <c r="O1" s="20" t="s">
        <v>29</v>
      </c>
      <c r="P1" s="20" t="s">
        <v>38</v>
      </c>
      <c r="Q1" s="20" t="s">
        <v>6</v>
      </c>
      <c r="R1" s="20" t="s">
        <v>39</v>
      </c>
      <c r="S1" s="20" t="s">
        <v>40</v>
      </c>
      <c r="T1" s="20" t="s">
        <v>41</v>
      </c>
      <c r="U1" s="20" t="s">
        <v>42</v>
      </c>
      <c r="V1" s="20" t="s">
        <v>43</v>
      </c>
      <c r="W1" s="20" t="s">
        <v>44</v>
      </c>
      <c r="X1" s="20" t="s">
        <v>45</v>
      </c>
      <c r="Y1" s="20" t="s">
        <v>46</v>
      </c>
      <c r="Z1" s="20" t="s">
        <v>47</v>
      </c>
      <c r="AA1" s="20" t="s">
        <v>48</v>
      </c>
      <c r="AB1" s="20" t="s">
        <v>22</v>
      </c>
      <c r="AC1" s="20" t="s">
        <v>49</v>
      </c>
      <c r="AD1" s="20" t="s">
        <v>50</v>
      </c>
      <c r="AE1" s="20" t="s">
        <v>51</v>
      </c>
      <c r="AF1" s="20" t="s">
        <v>52</v>
      </c>
      <c r="AG1" s="20" t="s">
        <v>53</v>
      </c>
      <c r="AH1" s="20" t="s">
        <v>30</v>
      </c>
      <c r="AI1" s="20" t="s">
        <v>54</v>
      </c>
      <c r="AJ1" s="20"/>
      <c r="AK1" s="20"/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31</v>
      </c>
      <c r="C2" t="s">
        <v>33</v>
      </c>
      <c r="D2" t="s">
        <v>8</v>
      </c>
      <c r="E2" s="3">
        <v>1500</v>
      </c>
      <c r="F2" s="3">
        <v>1500</v>
      </c>
      <c r="G2" s="21">
        <v>124</v>
      </c>
      <c r="H2" s="22">
        <v>1042</v>
      </c>
      <c r="I2" s="22">
        <v>1042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3">
        <v>0</v>
      </c>
      <c r="AD2" s="23">
        <v>0</v>
      </c>
      <c r="AE2" s="23">
        <v>1042</v>
      </c>
      <c r="AF2" s="23">
        <v>0</v>
      </c>
      <c r="AG2" s="23">
        <v>0</v>
      </c>
      <c r="AH2" s="23">
        <v>0</v>
      </c>
      <c r="AI2" s="23">
        <v>0</v>
      </c>
      <c r="AJ2" s="23"/>
      <c r="AK2" s="23"/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55</v>
      </c>
      <c r="C3" t="s">
        <v>32</v>
      </c>
      <c r="D3" t="s">
        <v>8</v>
      </c>
      <c r="E3" s="3">
        <v>1500</v>
      </c>
      <c r="F3" s="3">
        <v>1500</v>
      </c>
      <c r="G3" s="21">
        <v>124</v>
      </c>
      <c r="H3" s="22">
        <v>841.5</v>
      </c>
      <c r="I3" s="22">
        <v>841.5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841.5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J3" s="23"/>
      <c r="AK3" s="2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23</v>
      </c>
      <c r="C4" t="s">
        <v>9</v>
      </c>
      <c r="D4" t="s">
        <v>8</v>
      </c>
      <c r="E4" s="3">
        <v>1500</v>
      </c>
      <c r="F4" s="3">
        <v>1500</v>
      </c>
      <c r="G4" s="21">
        <v>124</v>
      </c>
      <c r="H4" s="22">
        <v>650</v>
      </c>
      <c r="I4" s="22">
        <v>1118.78</v>
      </c>
      <c r="J4" s="23">
        <v>2046</v>
      </c>
      <c r="K4" s="23">
        <v>0</v>
      </c>
      <c r="L4" s="23">
        <v>1118.78</v>
      </c>
      <c r="M4" s="23">
        <v>3182.04</v>
      </c>
      <c r="N4" s="23">
        <v>3182.04</v>
      </c>
      <c r="O4" s="23">
        <v>3182.04</v>
      </c>
      <c r="P4" s="23">
        <v>2716.5</v>
      </c>
      <c r="Q4" s="23">
        <v>1951</v>
      </c>
      <c r="R4" s="23">
        <v>2716.5</v>
      </c>
      <c r="S4" s="23">
        <v>769.9</v>
      </c>
      <c r="T4" s="23">
        <v>947</v>
      </c>
      <c r="U4" s="23">
        <v>1947</v>
      </c>
      <c r="V4" s="23">
        <v>1929</v>
      </c>
      <c r="W4" s="23">
        <v>1041.69</v>
      </c>
      <c r="X4" s="23">
        <v>0</v>
      </c>
      <c r="Y4" s="23">
        <v>0</v>
      </c>
      <c r="Z4" s="23">
        <v>650</v>
      </c>
      <c r="AA4" s="23">
        <v>0</v>
      </c>
      <c r="AB4" s="23">
        <v>3207.36</v>
      </c>
      <c r="AC4" s="23">
        <v>1961</v>
      </c>
      <c r="AD4" s="23">
        <v>2796.45</v>
      </c>
      <c r="AE4" s="23">
        <v>0</v>
      </c>
      <c r="AF4" s="23">
        <v>900.82</v>
      </c>
      <c r="AG4" s="23">
        <v>1947</v>
      </c>
      <c r="AH4" s="23">
        <v>0</v>
      </c>
      <c r="AI4" s="23">
        <v>751.68</v>
      </c>
      <c r="AJ4" s="23"/>
      <c r="AK4" s="23"/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23</v>
      </c>
      <c r="C5" t="s">
        <v>32</v>
      </c>
      <c r="D5" t="s">
        <v>56</v>
      </c>
      <c r="E5" s="3">
        <v>1500</v>
      </c>
      <c r="F5" s="3">
        <v>1500</v>
      </c>
      <c r="G5" s="21">
        <v>124</v>
      </c>
      <c r="H5" s="22">
        <v>100</v>
      </c>
      <c r="I5" s="22">
        <v>100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100</v>
      </c>
      <c r="Y5" s="23">
        <v>100</v>
      </c>
      <c r="Z5" s="23">
        <v>0</v>
      </c>
      <c r="AA5" s="23">
        <v>100</v>
      </c>
      <c r="AB5" s="23">
        <v>0</v>
      </c>
      <c r="AC5" s="23">
        <v>0</v>
      </c>
      <c r="AD5" s="23">
        <v>0</v>
      </c>
      <c r="AE5" s="23">
        <v>100</v>
      </c>
      <c r="AF5" s="23">
        <v>0</v>
      </c>
      <c r="AG5" s="23">
        <v>0</v>
      </c>
      <c r="AH5" s="23">
        <v>100</v>
      </c>
      <c r="AI5" s="23">
        <v>0</v>
      </c>
      <c r="AJ5" s="23"/>
      <c r="AK5" s="23"/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23</v>
      </c>
      <c r="C6" t="s">
        <v>32</v>
      </c>
      <c r="D6" t="s">
        <v>8</v>
      </c>
      <c r="E6" s="3">
        <v>1500</v>
      </c>
      <c r="F6" s="3">
        <v>1500</v>
      </c>
      <c r="G6" s="21">
        <v>124</v>
      </c>
      <c r="H6" s="22">
        <v>609.74</v>
      </c>
      <c r="I6" s="22">
        <v>1088.1300000000001</v>
      </c>
      <c r="J6" s="23">
        <v>1937</v>
      </c>
      <c r="K6" s="23">
        <v>1937</v>
      </c>
      <c r="L6" s="23">
        <v>3059.63</v>
      </c>
      <c r="M6" s="23">
        <v>3059.63</v>
      </c>
      <c r="N6" s="23">
        <v>3059.63</v>
      </c>
      <c r="O6" s="23">
        <v>3059.63</v>
      </c>
      <c r="P6" s="23">
        <v>2716.5</v>
      </c>
      <c r="Q6" s="23">
        <v>1916</v>
      </c>
      <c r="R6" s="23">
        <v>1875</v>
      </c>
      <c r="S6" s="23">
        <v>728.28</v>
      </c>
      <c r="T6" s="23">
        <v>890</v>
      </c>
      <c r="U6" s="23">
        <v>1890</v>
      </c>
      <c r="V6" s="23">
        <v>1876</v>
      </c>
      <c r="W6" s="23">
        <v>1983.89</v>
      </c>
      <c r="X6" s="23">
        <v>0</v>
      </c>
      <c r="Y6" s="23">
        <v>990</v>
      </c>
      <c r="Z6" s="23">
        <v>625</v>
      </c>
      <c r="AA6" s="23">
        <v>890</v>
      </c>
      <c r="AB6" s="23">
        <v>3207.36</v>
      </c>
      <c r="AC6" s="23">
        <v>1961</v>
      </c>
      <c r="AD6" s="23">
        <v>2722.59</v>
      </c>
      <c r="AE6" s="23">
        <v>893</v>
      </c>
      <c r="AF6" s="23">
        <v>863.5</v>
      </c>
      <c r="AG6" s="23">
        <v>1890</v>
      </c>
      <c r="AH6" s="23">
        <v>0</v>
      </c>
      <c r="AI6" s="23">
        <v>717.12</v>
      </c>
      <c r="AJ6" s="23"/>
      <c r="AK6" s="23"/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23</v>
      </c>
      <c r="C7" t="s">
        <v>33</v>
      </c>
      <c r="D7" t="s">
        <v>8</v>
      </c>
      <c r="E7" s="3">
        <v>1500</v>
      </c>
      <c r="F7" s="3">
        <v>1500</v>
      </c>
      <c r="G7" s="21">
        <v>124</v>
      </c>
      <c r="H7" s="22">
        <v>170.72</v>
      </c>
      <c r="I7" s="22">
        <v>1042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1010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1042</v>
      </c>
      <c r="Z7" s="23">
        <v>0</v>
      </c>
      <c r="AA7" s="23">
        <v>0</v>
      </c>
      <c r="AB7" s="23">
        <v>0</v>
      </c>
      <c r="AC7" s="23">
        <v>1042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/>
      <c r="AK7" s="23"/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23</v>
      </c>
      <c r="C8" t="s">
        <v>57</v>
      </c>
      <c r="D8" t="s">
        <v>8</v>
      </c>
      <c r="E8" s="3">
        <v>1500</v>
      </c>
      <c r="F8" s="3">
        <v>1500</v>
      </c>
      <c r="G8" s="21">
        <v>124</v>
      </c>
      <c r="H8" s="22">
        <v>1133</v>
      </c>
      <c r="I8" s="22">
        <v>1133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1133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/>
      <c r="AK8" s="23"/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24</v>
      </c>
      <c r="B9" t="s">
        <v>25</v>
      </c>
      <c r="C9" t="s">
        <v>32</v>
      </c>
      <c r="D9" t="s">
        <v>8</v>
      </c>
      <c r="E9" s="3">
        <v>0</v>
      </c>
      <c r="F9" s="3">
        <v>0</v>
      </c>
      <c r="G9" s="21">
        <v>0</v>
      </c>
      <c r="H9" s="22">
        <v>170.4</v>
      </c>
      <c r="I9" s="22">
        <v>170.4</v>
      </c>
      <c r="J9" s="23">
        <v>0</v>
      </c>
      <c r="K9" s="23">
        <v>0</v>
      </c>
      <c r="L9" s="23">
        <v>170.4</v>
      </c>
      <c r="M9" s="23">
        <v>170.4</v>
      </c>
      <c r="N9" s="23">
        <v>170.4</v>
      </c>
      <c r="O9" s="23">
        <v>170.4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/>
      <c r="AK9" s="23"/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24</v>
      </c>
      <c r="B10" t="s">
        <v>25</v>
      </c>
      <c r="C10" t="s">
        <v>33</v>
      </c>
      <c r="D10" t="s">
        <v>8</v>
      </c>
      <c r="E10" s="3">
        <v>0</v>
      </c>
      <c r="F10" s="3">
        <v>0</v>
      </c>
      <c r="G10" s="21">
        <v>0</v>
      </c>
      <c r="H10" s="22">
        <v>223</v>
      </c>
      <c r="I10" s="22">
        <v>223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223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24</v>
      </c>
      <c r="B11" t="s">
        <v>26</v>
      </c>
      <c r="C11" t="s">
        <v>9</v>
      </c>
      <c r="D11" t="s">
        <v>8</v>
      </c>
      <c r="E11" s="3">
        <v>670</v>
      </c>
      <c r="F11" s="3">
        <v>670</v>
      </c>
      <c r="G11" s="21">
        <v>912</v>
      </c>
      <c r="H11" s="22">
        <v>364</v>
      </c>
      <c r="I11" s="22">
        <v>364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364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24</v>
      </c>
      <c r="B12" t="s">
        <v>27</v>
      </c>
      <c r="C12" t="s">
        <v>9</v>
      </c>
      <c r="D12" t="s">
        <v>8</v>
      </c>
      <c r="E12" s="3">
        <v>670</v>
      </c>
      <c r="F12" s="3">
        <v>670</v>
      </c>
      <c r="G12" s="21">
        <v>912</v>
      </c>
      <c r="H12" s="22">
        <v>124.17</v>
      </c>
      <c r="I12" s="22">
        <v>470</v>
      </c>
      <c r="J12" s="23">
        <v>709</v>
      </c>
      <c r="K12" s="23">
        <v>0</v>
      </c>
      <c r="L12" s="23">
        <v>346.39</v>
      </c>
      <c r="M12" s="23">
        <v>985.2</v>
      </c>
      <c r="N12" s="23">
        <v>985.2</v>
      </c>
      <c r="O12" s="23">
        <v>985.2</v>
      </c>
      <c r="P12" s="23">
        <v>1120.8599999999999</v>
      </c>
      <c r="Q12" s="23">
        <v>364</v>
      </c>
      <c r="R12" s="23">
        <v>1120.8599999999999</v>
      </c>
      <c r="S12" s="23">
        <v>286.11</v>
      </c>
      <c r="T12" s="23">
        <v>386</v>
      </c>
      <c r="U12" s="23">
        <v>806</v>
      </c>
      <c r="V12" s="23">
        <v>805</v>
      </c>
      <c r="W12" s="23">
        <v>322.52</v>
      </c>
      <c r="X12" s="23">
        <v>0</v>
      </c>
      <c r="Y12" s="23">
        <v>0</v>
      </c>
      <c r="Z12" s="23">
        <v>220</v>
      </c>
      <c r="AA12" s="23">
        <v>0</v>
      </c>
      <c r="AB12" s="23">
        <v>885.77</v>
      </c>
      <c r="AC12" s="23">
        <v>657</v>
      </c>
      <c r="AD12" s="23">
        <v>707</v>
      </c>
      <c r="AE12" s="23">
        <v>0</v>
      </c>
      <c r="AF12" s="23">
        <v>383.78</v>
      </c>
      <c r="AG12" s="23">
        <v>806</v>
      </c>
      <c r="AH12" s="23">
        <v>0</v>
      </c>
      <c r="AI12" s="23">
        <v>300</v>
      </c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24</v>
      </c>
      <c r="B13" t="s">
        <v>27</v>
      </c>
      <c r="C13" t="s">
        <v>32</v>
      </c>
      <c r="D13" t="s">
        <v>8</v>
      </c>
      <c r="E13" s="3">
        <v>670</v>
      </c>
      <c r="F13" s="3">
        <v>670</v>
      </c>
      <c r="G13" s="21">
        <v>915</v>
      </c>
      <c r="H13" s="22">
        <v>115.43</v>
      </c>
      <c r="I13" s="22">
        <v>450</v>
      </c>
      <c r="J13" s="23">
        <v>636</v>
      </c>
      <c r="K13" s="23">
        <v>334</v>
      </c>
      <c r="L13" s="23">
        <v>985.2</v>
      </c>
      <c r="M13" s="23">
        <v>985.2</v>
      </c>
      <c r="N13" s="23">
        <v>985.2</v>
      </c>
      <c r="O13" s="23">
        <v>985.2</v>
      </c>
      <c r="P13" s="23">
        <v>1120.8599999999999</v>
      </c>
      <c r="Q13" s="23">
        <v>694</v>
      </c>
      <c r="R13" s="23">
        <v>1120.8599999999999</v>
      </c>
      <c r="S13" s="23">
        <v>286.11</v>
      </c>
      <c r="T13" s="23">
        <v>386</v>
      </c>
      <c r="U13" s="23">
        <v>806</v>
      </c>
      <c r="V13" s="23">
        <v>805</v>
      </c>
      <c r="W13" s="23">
        <v>638.80999999999995</v>
      </c>
      <c r="X13" s="23">
        <v>300</v>
      </c>
      <c r="Y13" s="23">
        <v>632</v>
      </c>
      <c r="Z13" s="23">
        <v>220</v>
      </c>
      <c r="AA13" s="23">
        <v>806</v>
      </c>
      <c r="AB13" s="23">
        <v>885.77</v>
      </c>
      <c r="AC13" s="23">
        <v>657</v>
      </c>
      <c r="AD13" s="23">
        <v>679</v>
      </c>
      <c r="AE13" s="23">
        <v>679</v>
      </c>
      <c r="AF13" s="23">
        <v>383.78</v>
      </c>
      <c r="AG13" s="23">
        <v>806</v>
      </c>
      <c r="AH13" s="23">
        <v>279.73</v>
      </c>
      <c r="AI13" s="23">
        <v>300</v>
      </c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24</v>
      </c>
      <c r="B14" t="s">
        <v>27</v>
      </c>
      <c r="C14" t="s">
        <v>33</v>
      </c>
      <c r="D14" t="s">
        <v>8</v>
      </c>
      <c r="E14" s="3">
        <v>670</v>
      </c>
      <c r="F14" s="3">
        <v>670</v>
      </c>
      <c r="G14" s="21">
        <v>915</v>
      </c>
      <c r="H14" s="22">
        <v>124.17</v>
      </c>
      <c r="I14" s="22">
        <v>359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538.5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338</v>
      </c>
      <c r="Z14" s="23">
        <v>0</v>
      </c>
      <c r="AA14" s="23">
        <v>0</v>
      </c>
      <c r="AB14" s="23">
        <v>0</v>
      </c>
      <c r="AC14" s="23">
        <v>338</v>
      </c>
      <c r="AD14" s="23">
        <v>554</v>
      </c>
      <c r="AE14" s="23">
        <v>338</v>
      </c>
      <c r="AF14" s="23">
        <v>0</v>
      </c>
      <c r="AG14" s="23">
        <v>0</v>
      </c>
      <c r="AH14" s="23">
        <v>0</v>
      </c>
      <c r="AI14" s="23">
        <v>0</v>
      </c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15</v>
      </c>
      <c r="B52" s="19" t="s">
        <v>1</v>
      </c>
      <c r="C52" s="19" t="s">
        <v>2</v>
      </c>
      <c r="D52" s="19" t="s">
        <v>3</v>
      </c>
      <c r="E52" s="20" t="s">
        <v>16</v>
      </c>
      <c r="F52" s="20" t="s">
        <v>17</v>
      </c>
      <c r="G52" s="20" t="s">
        <v>18</v>
      </c>
      <c r="H52" s="20" t="s">
        <v>19</v>
      </c>
      <c r="I52" s="20" t="s">
        <v>20</v>
      </c>
      <c r="J52" s="20" t="s">
        <v>21</v>
      </c>
      <c r="K52" s="20" t="s">
        <v>34</v>
      </c>
      <c r="L52" s="20" t="s">
        <v>35</v>
      </c>
      <c r="M52" s="20" t="s">
        <v>36</v>
      </c>
      <c r="N52" s="20" t="s">
        <v>37</v>
      </c>
      <c r="O52" s="20" t="s">
        <v>29</v>
      </c>
      <c r="P52" s="20" t="s">
        <v>38</v>
      </c>
      <c r="Q52" s="20" t="s">
        <v>6</v>
      </c>
      <c r="R52" s="20" t="s">
        <v>39</v>
      </c>
      <c r="S52" s="20" t="s">
        <v>40</v>
      </c>
      <c r="T52" s="20" t="s">
        <v>41</v>
      </c>
      <c r="U52" s="20" t="s">
        <v>42</v>
      </c>
      <c r="V52" s="20" t="s">
        <v>43</v>
      </c>
      <c r="W52" s="20" t="s">
        <v>44</v>
      </c>
      <c r="X52" s="20" t="s">
        <v>45</v>
      </c>
      <c r="Y52" s="20" t="s">
        <v>46</v>
      </c>
      <c r="Z52" s="20" t="s">
        <v>47</v>
      </c>
      <c r="AA52" s="20" t="s">
        <v>48</v>
      </c>
      <c r="AB52" s="20" t="s">
        <v>22</v>
      </c>
      <c r="AC52" s="20" t="s">
        <v>49</v>
      </c>
      <c r="AD52" s="20" t="s">
        <v>50</v>
      </c>
      <c r="AE52" s="20" t="s">
        <v>51</v>
      </c>
      <c r="AF52" s="20" t="s">
        <v>52</v>
      </c>
      <c r="AG52" s="20" t="s">
        <v>53</v>
      </c>
      <c r="AH52" s="20" t="s">
        <v>30</v>
      </c>
      <c r="AI52" s="20" t="s">
        <v>54</v>
      </c>
      <c r="AJ52" s="20"/>
      <c r="AK52" s="20"/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7</v>
      </c>
      <c r="B53" t="s">
        <v>31</v>
      </c>
      <c r="C53" t="s">
        <v>33</v>
      </c>
      <c r="D53" t="s">
        <v>8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55</v>
      </c>
      <c r="C54" t="s">
        <v>32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23</v>
      </c>
      <c r="C55" t="s">
        <v>9</v>
      </c>
      <c r="D55" t="s">
        <v>8</v>
      </c>
      <c r="E55" s="4">
        <f>IF('Shoppable Services'!$F$4=$D55,1,0)*IF('Shoppable Services'!$E$4=$C55,1,0)*IF('Shoppable Services'!$D$4=$B55,1,0)*IF('Shoppable Services'!$C$4=$A55,1,0)*$E4</f>
        <v>1500</v>
      </c>
      <c r="F55" s="4">
        <f>IF('Shoppable Services'!$F$4=$D55,1,0)*IF('Shoppable Services'!$E$4=$C55,1,0)*IF('Shoppable Services'!$D$4=$B55,1,0)*IF('Shoppable Services'!$C$4=$A55,1,0)*$F4</f>
        <v>1500</v>
      </c>
      <c r="G55" s="4">
        <f>IF('Shoppable Services'!$F$4=$D55,1,0)*IF('Shoppable Services'!$E$4=$C55,1,0)*IF('Shoppable Services'!$D$4=$B55,1,0)*IF('Shoppable Services'!$C$4=$A55,1,0)*$G4</f>
        <v>124</v>
      </c>
      <c r="H55" s="4">
        <f>IF('Shoppable Services'!$F$4=$D55,1,0)*IF('Shoppable Services'!$E$4=$C55,1,0)*IF('Shoppable Services'!$D$4=$B55,1,0)*IF('Shoppable Services'!$C$4=$A55,1,0)*$H4</f>
        <v>650</v>
      </c>
      <c r="I55" s="4">
        <f>IF('Shoppable Services'!$F$4=$D55,1,0)*IF('Shoppable Services'!$E$4=$C55,1,0)*IF('Shoppable Services'!$D$4=$B55,1,0)*IF('Shoppable Services'!$C$4=$A55,1,0)*$I4</f>
        <v>1118.78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3182.04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23</v>
      </c>
      <c r="C56" t="s">
        <v>32</v>
      </c>
      <c r="D56" t="s">
        <v>56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23</v>
      </c>
      <c r="C57" t="s">
        <v>32</v>
      </c>
      <c r="D57" t="s">
        <v>8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23</v>
      </c>
      <c r="C58" t="s">
        <v>33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23</v>
      </c>
      <c r="C59" t="s">
        <v>57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24</v>
      </c>
      <c r="B60" t="s">
        <v>25</v>
      </c>
      <c r="C60" t="s">
        <v>32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24</v>
      </c>
      <c r="B61" t="s">
        <v>25</v>
      </c>
      <c r="C61" t="s">
        <v>33</v>
      </c>
      <c r="D61" t="s">
        <v>8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24</v>
      </c>
      <c r="B62" t="s">
        <v>26</v>
      </c>
      <c r="C62" t="s">
        <v>9</v>
      </c>
      <c r="D62" t="s">
        <v>8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24</v>
      </c>
      <c r="B63" t="s">
        <v>27</v>
      </c>
      <c r="C63" t="s">
        <v>9</v>
      </c>
      <c r="D63" t="s">
        <v>8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24</v>
      </c>
      <c r="B64" t="s">
        <v>27</v>
      </c>
      <c r="C64" t="s">
        <v>32</v>
      </c>
      <c r="D64" t="s">
        <v>8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24</v>
      </c>
      <c r="B65" t="s">
        <v>27</v>
      </c>
      <c r="C65" t="s">
        <v>33</v>
      </c>
      <c r="D65" t="s">
        <v>8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E66" s="4">
        <f>COUNTIF(E53:E65,"&gt;0")</f>
        <v>1</v>
      </c>
      <c r="F66" s="4">
        <f>COUNTIF(F53:F65,"&gt;0")</f>
        <v>1</v>
      </c>
      <c r="G66" s="4">
        <f>COUNTIF(G53:G65,"&gt;0")</f>
        <v>1</v>
      </c>
      <c r="H66" s="4">
        <f>COUNTIF(H53:H65,"&gt;0")</f>
        <v>1</v>
      </c>
      <c r="I66" s="4">
        <f>COUNTIF(I53:I65,"&gt;0")</f>
        <v>1</v>
      </c>
      <c r="J66" s="4">
        <f>COUNTIF(J53:BE65,"&gt;0")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CD704-1C91-412D-B57B-4C09528D055C}"/>
</file>

<file path=customXml/itemProps2.xml><?xml version="1.0" encoding="utf-8"?>
<ds:datastoreItem xmlns:ds="http://schemas.openxmlformats.org/officeDocument/2006/customXml" ds:itemID="{1274A771-7CD2-4E2C-A29A-7AE4D5338A31}"/>
</file>

<file path=customXml/itemProps3.xml><?xml version="1.0" encoding="utf-8"?>
<ds:datastoreItem xmlns:ds="http://schemas.openxmlformats.org/officeDocument/2006/customXml" ds:itemID="{64AEE3F1-280C-4F30-9117-03FAEDB8F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2022-02-07T15:26:47Z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