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3.17 Update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Data!$A$1:$G$78</definedName>
  </definedNames>
  <calcPr calcId="162913"/>
</workbook>
</file>

<file path=xl/calcChain.xml><?xml version="1.0" encoding="utf-8"?>
<calcChain xmlns="http://schemas.openxmlformats.org/spreadsheetml/2006/main">
  <c r="AO54" i="1" l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53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74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74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74" i="1" s="1"/>
  <c r="I4" i="6" s="1"/>
  <c r="G53" i="1"/>
  <c r="G74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74" i="1" s="1"/>
  <c r="L4" i="6" s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74" i="1" l="1"/>
  <c r="H4" i="6" s="1"/>
</calcChain>
</file>

<file path=xl/sharedStrings.xml><?xml version="1.0" encoding="utf-8"?>
<sst xmlns="http://schemas.openxmlformats.org/spreadsheetml/2006/main" count="320" uniqueCount="65">
  <si>
    <t>Level of Care</t>
  </si>
  <si>
    <t>Specialty</t>
  </si>
  <si>
    <t>Age</t>
  </si>
  <si>
    <t>Rate Type</t>
  </si>
  <si>
    <t>Low Rate</t>
  </si>
  <si>
    <t>High Rate</t>
  </si>
  <si>
    <t>COMPSYCH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</si>
  <si>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</si>
  <si>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</si>
  <si>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</si>
  <si>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</si>
  <si>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</si>
  <si>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</si>
  <si>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</si>
  <si>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</si>
  <si>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</si>
  <si>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</si>
  <si>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</si>
  <si>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</si>
  <si>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</si>
  <si>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</si>
  <si>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</si>
  <si>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Inpatient - Psych</t>
  </si>
  <si>
    <t>Outpatient</t>
  </si>
  <si>
    <t>IOP - Psych</t>
  </si>
  <si>
    <t>Partial Hospital - Psych</t>
  </si>
  <si>
    <t>Date of last update: 1/01/2022</t>
  </si>
  <si>
    <t>TRICARE WEST HN Rate</t>
  </si>
  <si>
    <t>UMR Rate</t>
  </si>
  <si>
    <t>Adult</t>
  </si>
  <si>
    <t>All Ages</t>
  </si>
  <si>
    <t>Inpatient - Detox</t>
  </si>
  <si>
    <t>IOP - SUD</t>
  </si>
  <si>
    <t>AETNA HMO Rate</t>
  </si>
  <si>
    <t>BCBS ANTHEM Rate</t>
  </si>
  <si>
    <t>BCBS FEDERAL ANTHEM Rate</t>
  </si>
  <si>
    <t>BCBS OUT OF STATE Rate</t>
  </si>
  <si>
    <t>BEACON HEALTH Rate</t>
  </si>
  <si>
    <t>BRIGHT HEALTH Rate</t>
  </si>
  <si>
    <t>CCHA Rate</t>
  </si>
  <si>
    <t>CHP+ COLORADO ACCESS Rate</t>
  </si>
  <si>
    <t>CIGNA HMO Rate</t>
  </si>
  <si>
    <t>CIGNA MEDICARE HMO Rate</t>
  </si>
  <si>
    <t>COFINITY Rate</t>
  </si>
  <si>
    <t>COLORADO ACCESS MEDI Rate</t>
  </si>
  <si>
    <t>GREAT WEST/CIGNA Rate</t>
  </si>
  <si>
    <t>HEALTH COLORADO,INC. Rate</t>
  </si>
  <si>
    <t>HUMANA HMO Rate</t>
  </si>
  <si>
    <t>HUMANA MEDICARE HMO Rate</t>
  </si>
  <si>
    <t>KAISER Rate</t>
  </si>
  <si>
    <t>KAISER BEACON NOCO Rate</t>
  </si>
  <si>
    <t>KAISER MEDICARE HMO Rate</t>
  </si>
  <si>
    <t>MAGELLAN HMO Rate</t>
  </si>
  <si>
    <t>MINES &amp; ASSOCIATES E Rate</t>
  </si>
  <si>
    <t>MULTIPLAN/PHCS PPO Rate</t>
  </si>
  <si>
    <t>NE HEALTH PARTNERS-B Rate</t>
  </si>
  <si>
    <t>ROCKY MOUNTAIN - MED Rate</t>
  </si>
  <si>
    <t>ROCKY MTN HMO Rate</t>
  </si>
  <si>
    <t>UBH AARP MEDICARE HM Rate</t>
  </si>
  <si>
    <t>UBH HMO Rate</t>
  </si>
  <si>
    <t>VA TRIWEST Rate</t>
  </si>
  <si>
    <t>WYOMING MEDICAID Rate</t>
  </si>
  <si>
    <t>% of Medicare PPS</t>
  </si>
  <si>
    <t>Inpatient - ECT</t>
  </si>
  <si>
    <t>Outpatient - 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</si>
</sst>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C64" sqref="C64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9" t="s">
        <v>26</v>
      </c>
    </row>
    <row r="2" spans="1:12">
      <c r="B2" s="25" t="s">
        <v>15</v>
      </c>
      <c r="C2" s="25"/>
      <c r="D2" s="25"/>
      <c r="E2" s="25"/>
      <c r="F2" s="25"/>
    </row>
    <row r="3" spans="1:12">
      <c r="B3" s="9" t="s">
        <v>13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12</v>
      </c>
      <c r="H3" s="9" t="s">
        <v>14</v>
      </c>
      <c r="I3" s="9" t="s">
        <v>4</v>
      </c>
      <c r="J3" s="9" t="s">
        <v>5</v>
      </c>
      <c r="K3" s="9" t="s">
        <v>11</v>
      </c>
      <c r="L3" s="9" t="s">
        <v>18</v>
      </c>
    </row>
    <row r="4" spans="1:12">
      <c r="B4" s="10" t="s">
        <v>6</v>
      </c>
      <c r="C4" s="10" t="s">
        <v>7</v>
      </c>
      <c r="D4" s="10" t="s">
        <v>22</v>
      </c>
      <c r="E4" s="10" t="s">
        <v>30</v>
      </c>
      <c r="F4" s="10" t="s">
        <v>8</v>
      </c>
      <c r="G4" s="11">
        <f>IF(Data!$G$74&gt;1,"Error",MAX(Data!G53:G73))</f>
        <v>124</v>
      </c>
      <c r="H4" s="12">
        <f>IF(Data!$J$74&gt;1,"Error",IF(Data!$J$74=0,"N/A",MAX(Data!J53:BD73)))</f>
        <v>1150</v>
      </c>
      <c r="I4" s="12">
        <f>IF(Data!$H$74&gt;1,"Error",SUM(Data!H53:H73))</f>
        <v>960.11</v>
      </c>
      <c r="J4" s="12">
        <f>IF(Data!$I$74&gt;1,"Error",SUM(Data!I53:I73))</f>
        <v>1558</v>
      </c>
      <c r="K4" s="12">
        <f>IF(Data!$E$74&gt;1,"Error",SUM(Data!E53:E73))</f>
        <v>2500</v>
      </c>
      <c r="L4" s="12">
        <f>IF(Data!$F$74&gt;1,"Error",SUM(Data!F53:F73))</f>
        <v>1500</v>
      </c>
    </row>
    <row r="7" spans="1:12" hidden="1" outlineLevel="1">
      <c r="B7" s="18" t="s">
        <v>13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21" t="s">
        <v>33</v>
      </c>
      <c r="C8" t="s">
        <v>7</v>
      </c>
      <c r="D8" t="s">
        <v>31</v>
      </c>
      <c r="E8" t="s">
        <v>29</v>
      </c>
      <c r="F8" t="s">
        <v>8</v>
      </c>
    </row>
    <row r="9" spans="1:12" hidden="1" outlineLevel="1">
      <c r="B9" s="21" t="s">
        <v>34</v>
      </c>
      <c r="C9" t="s">
        <v>23</v>
      </c>
      <c r="D9" t="s">
        <v>63</v>
      </c>
      <c r="E9" t="s">
        <v>30</v>
      </c>
      <c r="F9" t="s">
        <v>62</v>
      </c>
    </row>
    <row r="10" spans="1:12" hidden="1" outlineLevel="1">
      <c r="B10" s="21" t="s">
        <v>35</v>
      </c>
      <c r="C10" s="13"/>
      <c r="D10" t="s">
        <v>22</v>
      </c>
      <c r="E10" t="s">
        <v>9</v>
      </c>
      <c r="F10" t="s">
        <v>10</v>
      </c>
    </row>
    <row r="11" spans="1:12" hidden="1" outlineLevel="1">
      <c r="B11" s="21" t="s">
        <v>36</v>
      </c>
      <c r="C11"/>
      <c r="D11" t="s">
        <v>24</v>
      </c>
      <c r="E11"/>
      <c r="F11"/>
    </row>
    <row r="12" spans="1:12" hidden="1" outlineLevel="1">
      <c r="B12" s="21" t="s">
        <v>37</v>
      </c>
      <c r="C12"/>
      <c r="D12" t="s">
        <v>32</v>
      </c>
      <c r="E12"/>
      <c r="F12"/>
    </row>
    <row r="13" spans="1:12" hidden="1" outlineLevel="1">
      <c r="B13" s="21" t="s">
        <v>38</v>
      </c>
      <c r="C13"/>
      <c r="D13" t="s">
        <v>64</v>
      </c>
      <c r="E13"/>
      <c r="F13"/>
    </row>
    <row r="14" spans="1:12" hidden="1" outlineLevel="1">
      <c r="B14" s="21" t="s">
        <v>39</v>
      </c>
      <c r="C14"/>
      <c r="D14" t="s">
        <v>25</v>
      </c>
      <c r="E14"/>
      <c r="F14"/>
    </row>
    <row r="15" spans="1:12" hidden="1" outlineLevel="1">
      <c r="B15" s="21" t="s">
        <v>40</v>
      </c>
      <c r="C15"/>
      <c r="D15"/>
      <c r="E15"/>
      <c r="F15"/>
    </row>
    <row r="16" spans="1:12" hidden="1" outlineLevel="1">
      <c r="B16" s="21" t="s">
        <v>41</v>
      </c>
      <c r="C16"/>
      <c r="D16"/>
      <c r="E16"/>
      <c r="F16"/>
    </row>
    <row r="17" spans="2:6" hidden="1" outlineLevel="1">
      <c r="B17" s="21" t="s">
        <v>42</v>
      </c>
      <c r="C17"/>
      <c r="D17"/>
      <c r="E17"/>
      <c r="F17"/>
    </row>
    <row r="18" spans="2:6" hidden="1" outlineLevel="1">
      <c r="B18" s="21" t="s">
        <v>43</v>
      </c>
      <c r="C18"/>
      <c r="D18"/>
      <c r="E18"/>
      <c r="F18"/>
    </row>
    <row r="19" spans="2:6" ht="30" hidden="1" outlineLevel="1">
      <c r="B19" s="21" t="s">
        <v>44</v>
      </c>
      <c r="C19"/>
      <c r="D19"/>
      <c r="E19"/>
      <c r="F19"/>
    </row>
    <row r="20" spans="2:6" hidden="1" outlineLevel="1">
      <c r="B20" s="21" t="s">
        <v>6</v>
      </c>
      <c r="C20"/>
      <c r="D20"/>
      <c r="E20"/>
      <c r="F20"/>
    </row>
    <row r="21" spans="2:6" hidden="1" outlineLevel="1">
      <c r="B21" s="21" t="s">
        <v>45</v>
      </c>
      <c r="C21"/>
      <c r="D21"/>
      <c r="E21"/>
      <c r="F21"/>
    </row>
    <row r="22" spans="2:6" hidden="1" outlineLevel="1">
      <c r="B22" s="21" t="s">
        <v>46</v>
      </c>
      <c r="C22"/>
      <c r="D22"/>
      <c r="E22"/>
      <c r="F22"/>
    </row>
    <row r="23" spans="2:6" hidden="1" outlineLevel="1">
      <c r="B23" s="21" t="s">
        <v>47</v>
      </c>
      <c r="C23"/>
      <c r="D23"/>
      <c r="E23"/>
      <c r="F23"/>
    </row>
    <row r="24" spans="2:6" ht="30" hidden="1" outlineLevel="1">
      <c r="B24" s="21" t="s">
        <v>48</v>
      </c>
      <c r="C24"/>
      <c r="D24"/>
      <c r="E24"/>
      <c r="F24"/>
    </row>
    <row r="25" spans="2:6" hidden="1" outlineLevel="1">
      <c r="B25" s="21" t="s">
        <v>49</v>
      </c>
      <c r="C25"/>
      <c r="D25"/>
      <c r="E25"/>
      <c r="F25"/>
    </row>
    <row r="26" spans="2:6" hidden="1" outlineLevel="1">
      <c r="B26" s="21" t="s">
        <v>50</v>
      </c>
      <c r="C26"/>
      <c r="D26"/>
      <c r="E26"/>
      <c r="F26"/>
    </row>
    <row r="27" spans="2:6" hidden="1" outlineLevel="1">
      <c r="B27" s="21" t="s">
        <v>51</v>
      </c>
      <c r="C27"/>
      <c r="D27"/>
      <c r="E27"/>
      <c r="F27"/>
    </row>
    <row r="28" spans="2:6" hidden="1" outlineLevel="1">
      <c r="B28" s="21" t="s">
        <v>52</v>
      </c>
      <c r="C28"/>
      <c r="D28"/>
      <c r="E28"/>
      <c r="F28"/>
    </row>
    <row r="29" spans="2:6" hidden="1" outlineLevel="1">
      <c r="B29" s="21" t="s">
        <v>53</v>
      </c>
      <c r="C29"/>
      <c r="D29"/>
      <c r="E29"/>
      <c r="F29"/>
    </row>
    <row r="30" spans="2:6" hidden="1" outlineLevel="1">
      <c r="B30" s="21" t="s">
        <v>54</v>
      </c>
      <c r="C30"/>
      <c r="D30"/>
      <c r="E30"/>
      <c r="F30"/>
    </row>
    <row r="31" spans="2:6" hidden="1" outlineLevel="1">
      <c r="B31" s="21" t="s">
        <v>55</v>
      </c>
      <c r="C31"/>
      <c r="D31"/>
      <c r="E31"/>
      <c r="F31"/>
    </row>
    <row r="32" spans="2:6" ht="30" hidden="1" outlineLevel="1">
      <c r="B32" s="21" t="s">
        <v>56</v>
      </c>
      <c r="C32"/>
      <c r="D32"/>
      <c r="E32"/>
      <c r="F32"/>
    </row>
    <row r="33" spans="2:6" hidden="1" outlineLevel="1">
      <c r="B33" s="21" t="s">
        <v>57</v>
      </c>
      <c r="C33"/>
      <c r="D33"/>
      <c r="E33"/>
      <c r="F33"/>
    </row>
    <row r="34" spans="2:6" hidden="1" outlineLevel="1">
      <c r="B34" s="21" t="s">
        <v>27</v>
      </c>
      <c r="C34"/>
      <c r="D34"/>
      <c r="E34"/>
      <c r="F34"/>
    </row>
    <row r="35" spans="2:6" ht="30" hidden="1" outlineLevel="1">
      <c r="B35" s="21" t="s">
        <v>58</v>
      </c>
      <c r="C35"/>
      <c r="D35"/>
      <c r="E35"/>
      <c r="F35"/>
    </row>
    <row r="36" spans="2:6" hidden="1" outlineLevel="1">
      <c r="B36" s="21" t="s">
        <v>59</v>
      </c>
      <c r="C36"/>
      <c r="D36"/>
      <c r="E36"/>
      <c r="F36"/>
    </row>
    <row r="37" spans="2:6" hidden="1" outlineLevel="1">
      <c r="B37" s="21" t="s">
        <v>28</v>
      </c>
      <c r="C37"/>
      <c r="D37"/>
      <c r="E37"/>
      <c r="F37"/>
    </row>
    <row r="38" spans="2:6" hidden="1" outlineLevel="1">
      <c r="B38" s="21" t="s">
        <v>60</v>
      </c>
      <c r="C38"/>
      <c r="D38"/>
      <c r="E38"/>
      <c r="F38"/>
    </row>
    <row r="39" spans="2:6" hidden="1" outlineLevel="1">
      <c r="B39" s="21" t="s">
        <v>61</v>
      </c>
      <c r="C39"/>
      <c r="D39"/>
      <c r="E39"/>
      <c r="F39"/>
    </row>
    <row r="40" spans="2:6" hidden="1" outlineLevel="1">
      <c r="B40" s="18"/>
      <c r="C40"/>
      <c r="D40"/>
      <c r="E40"/>
      <c r="F40"/>
    </row>
    <row r="41" spans="2:6" hidden="1" outlineLevel="1">
      <c r="B41" s="18"/>
      <c r="C41"/>
      <c r="D41"/>
      <c r="E41"/>
      <c r="F41"/>
    </row>
    <row r="42" spans="2:6" hidden="1" outlineLevel="1">
      <c r="B42" s="18"/>
      <c r="C42"/>
      <c r="D42"/>
      <c r="E42"/>
      <c r="F42"/>
    </row>
    <row r="43" spans="2:6" hidden="1" outlineLevel="1">
      <c r="B43" s="18"/>
      <c r="C43"/>
      <c r="D43"/>
      <c r="E43"/>
      <c r="F43"/>
    </row>
    <row r="44" spans="2:6" hidden="1" outlineLevel="1">
      <c r="B44" s="18"/>
      <c r="C44"/>
      <c r="D44"/>
      <c r="E44"/>
      <c r="F44"/>
    </row>
    <row r="45" spans="2:6" hidden="1" outlineLevel="1">
      <c r="B45" s="18"/>
      <c r="C45"/>
      <c r="D45"/>
      <c r="E45"/>
      <c r="F45"/>
    </row>
    <row r="46" spans="2:6" hidden="1" outlineLevel="1">
      <c r="B46" s="18"/>
      <c r="C46"/>
      <c r="D46"/>
      <c r="E46"/>
      <c r="F46"/>
    </row>
    <row r="47" spans="2:6" hidden="1" outlineLevel="1">
      <c r="B47" s="18"/>
      <c r="C47"/>
      <c r="D47"/>
      <c r="E47"/>
      <c r="F47"/>
    </row>
    <row r="48" spans="2:6" hidden="1" outlineLevel="1">
      <c r="B48" s="18"/>
      <c r="C48"/>
      <c r="D48"/>
      <c r="E48"/>
      <c r="F48"/>
    </row>
    <row r="49" spans="2:6" hidden="1" outlineLevel="1">
      <c r="B49" s="18"/>
      <c r="C49"/>
      <c r="D49"/>
      <c r="E49"/>
      <c r="F49"/>
    </row>
    <row r="50" spans="2:6" hidden="1" outlineLevel="1">
      <c r="B50" s="18"/>
      <c r="C50"/>
      <c r="D50"/>
      <c r="E50"/>
      <c r="F50"/>
    </row>
    <row r="51" spans="2:6" hidden="1" outlineLevel="1">
      <c r="B51" s="18"/>
      <c r="C51"/>
      <c r="D51"/>
      <c r="E51"/>
      <c r="F51"/>
    </row>
    <row r="52" spans="2:6" hidden="1" outlineLevel="1">
      <c r="B52" s="18"/>
      <c r="C52"/>
      <c r="D52"/>
      <c r="E52"/>
      <c r="F52"/>
    </row>
    <row r="53" spans="2:6" hidden="1" outlineLevel="1">
      <c r="B53" s="18"/>
      <c r="C53"/>
      <c r="D53"/>
      <c r="E53"/>
      <c r="F53"/>
    </row>
    <row r="54" spans="2:6" hidden="1" outlineLevel="1">
      <c r="B54" s="18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$E$8:$E$10</formula1>
    </dataValidation>
    <dataValidation type="list" allowBlank="1" showInputMessage="1" showErrorMessage="1" sqref="F4">
      <formula1>$F$8:$F$10</formula1>
    </dataValidation>
    <dataValidation type="list" allowBlank="1" showInputMessage="1" showErrorMessage="1" sqref="D4">
      <formula1>$D$8:$D$14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$B$8:$B$39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4"/>
  <sheetViews>
    <sheetView topLeftCell="A49" workbookViewId="0">
      <selection activeCell="E74" sqref="E74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20" t="s">
        <v>16</v>
      </c>
      <c r="B1" s="20" t="s">
        <v>1</v>
      </c>
      <c r="C1" s="20" t="s">
        <v>2</v>
      </c>
      <c r="D1" s="20" t="s">
        <v>3</v>
      </c>
      <c r="E1" s="21" t="s">
        <v>17</v>
      </c>
      <c r="F1" s="21" t="s">
        <v>18</v>
      </c>
      <c r="G1" s="21" t="s">
        <v>19</v>
      </c>
      <c r="H1" s="21" t="s">
        <v>20</v>
      </c>
      <c r="I1" s="21" t="s">
        <v>21</v>
      </c>
      <c r="J1" s="21" t="s">
        <v>33</v>
      </c>
      <c r="K1" s="21" t="s">
        <v>34</v>
      </c>
      <c r="L1" s="21" t="s">
        <v>35</v>
      </c>
      <c r="M1" s="21" t="s">
        <v>36</v>
      </c>
      <c r="N1" s="21" t="s">
        <v>37</v>
      </c>
      <c r="O1" s="21" t="s">
        <v>38</v>
      </c>
      <c r="P1" s="21" t="s">
        <v>39</v>
      </c>
      <c r="Q1" s="21" t="s">
        <v>40</v>
      </c>
      <c r="R1" s="21" t="s">
        <v>41</v>
      </c>
      <c r="S1" s="21" t="s">
        <v>42</v>
      </c>
      <c r="T1" s="21" t="s">
        <v>43</v>
      </c>
      <c r="U1" s="21" t="s">
        <v>44</v>
      </c>
      <c r="V1" s="21" t="s">
        <v>6</v>
      </c>
      <c r="W1" s="21" t="s">
        <v>45</v>
      </c>
      <c r="X1" s="21" t="s">
        <v>46</v>
      </c>
      <c r="Y1" s="21" t="s">
        <v>47</v>
      </c>
      <c r="Z1" s="21" t="s">
        <v>48</v>
      </c>
      <c r="AA1" s="21" t="s">
        <v>49</v>
      </c>
      <c r="AB1" s="21" t="s">
        <v>50</v>
      </c>
      <c r="AC1" s="21" t="s">
        <v>51</v>
      </c>
      <c r="AD1" s="21" t="s">
        <v>52</v>
      </c>
      <c r="AE1" s="21" t="s">
        <v>53</v>
      </c>
      <c r="AF1" s="21" t="s">
        <v>54</v>
      </c>
      <c r="AG1" s="21" t="s">
        <v>55</v>
      </c>
      <c r="AH1" s="21" t="s">
        <v>56</v>
      </c>
      <c r="AI1" s="21" t="s">
        <v>57</v>
      </c>
      <c r="AJ1" s="21" t="s">
        <v>27</v>
      </c>
      <c r="AK1" s="21" t="s">
        <v>58</v>
      </c>
      <c r="AL1" s="21" t="s">
        <v>59</v>
      </c>
      <c r="AM1" s="21" t="s">
        <v>28</v>
      </c>
      <c r="AN1" s="21" t="s">
        <v>60</v>
      </c>
      <c r="AO1" s="21" t="s">
        <v>61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31</v>
      </c>
      <c r="C2" t="s">
        <v>29</v>
      </c>
      <c r="D2" t="s">
        <v>8</v>
      </c>
      <c r="E2" s="3">
        <v>0</v>
      </c>
      <c r="F2" s="3">
        <v>0</v>
      </c>
      <c r="G2" s="22">
        <v>0</v>
      </c>
      <c r="H2" s="23">
        <v>932.15</v>
      </c>
      <c r="I2" s="23">
        <v>932.15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4">
        <v>0</v>
      </c>
      <c r="R2" s="24">
        <v>0</v>
      </c>
      <c r="S2" s="24">
        <v>0</v>
      </c>
      <c r="T2" s="24">
        <v>0</v>
      </c>
      <c r="U2" s="24">
        <v>0</v>
      </c>
      <c r="V2" s="24">
        <v>0</v>
      </c>
      <c r="W2" s="24">
        <v>0</v>
      </c>
      <c r="X2" s="24">
        <v>0</v>
      </c>
      <c r="Y2" s="24">
        <v>0</v>
      </c>
      <c r="Z2" s="24">
        <v>0</v>
      </c>
      <c r="AA2" s="24">
        <v>0</v>
      </c>
      <c r="AB2" s="24">
        <v>932.15</v>
      </c>
      <c r="AC2" s="24">
        <v>0</v>
      </c>
      <c r="AD2" s="24">
        <v>0</v>
      </c>
      <c r="AE2" s="24">
        <v>0</v>
      </c>
      <c r="AF2" s="24">
        <v>0</v>
      </c>
      <c r="AG2" s="24">
        <v>0</v>
      </c>
      <c r="AH2" s="24">
        <v>0</v>
      </c>
      <c r="AI2" s="24">
        <v>0</v>
      </c>
      <c r="AJ2" s="24">
        <v>0</v>
      </c>
      <c r="AK2" s="24">
        <v>0</v>
      </c>
      <c r="AL2" s="24">
        <v>0</v>
      </c>
      <c r="AM2" s="24">
        <v>0</v>
      </c>
      <c r="AN2" s="24">
        <v>0</v>
      </c>
      <c r="AO2" s="24">
        <v>0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31</v>
      </c>
      <c r="C3" t="s">
        <v>30</v>
      </c>
      <c r="D3" t="s">
        <v>62</v>
      </c>
      <c r="E3" s="3">
        <v>2500</v>
      </c>
      <c r="F3" s="3">
        <v>1500</v>
      </c>
      <c r="G3" s="22">
        <v>126</v>
      </c>
      <c r="H3" s="23">
        <v>100</v>
      </c>
      <c r="I3" s="23">
        <v>100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100</v>
      </c>
      <c r="T3" s="24">
        <v>0</v>
      </c>
      <c r="U3" s="24">
        <v>0</v>
      </c>
      <c r="V3" s="24">
        <v>0</v>
      </c>
      <c r="W3" s="24">
        <v>0</v>
      </c>
      <c r="X3" s="24">
        <v>0</v>
      </c>
      <c r="Y3" s="24">
        <v>0</v>
      </c>
      <c r="Z3" s="24">
        <v>100</v>
      </c>
      <c r="AA3" s="24">
        <v>0</v>
      </c>
      <c r="AB3" s="24">
        <v>0</v>
      </c>
      <c r="AC3" s="24">
        <v>0</v>
      </c>
      <c r="AD3" s="24">
        <v>0</v>
      </c>
      <c r="AE3" s="24">
        <v>0</v>
      </c>
      <c r="AF3" s="24">
        <v>0</v>
      </c>
      <c r="AG3" s="24">
        <v>0</v>
      </c>
      <c r="AH3" s="24">
        <v>0</v>
      </c>
      <c r="AI3" s="24">
        <v>0</v>
      </c>
      <c r="AJ3" s="24">
        <v>0</v>
      </c>
      <c r="AK3" s="24">
        <v>100</v>
      </c>
      <c r="AL3" s="24">
        <v>0</v>
      </c>
      <c r="AM3" s="24">
        <v>0</v>
      </c>
      <c r="AN3" s="24">
        <v>100</v>
      </c>
      <c r="AO3" s="24">
        <v>0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7</v>
      </c>
      <c r="B4" t="s">
        <v>31</v>
      </c>
      <c r="C4" t="s">
        <v>30</v>
      </c>
      <c r="D4" t="s">
        <v>8</v>
      </c>
      <c r="E4" s="3">
        <v>2500</v>
      </c>
      <c r="F4" s="3">
        <v>1500</v>
      </c>
      <c r="G4" s="22">
        <v>126</v>
      </c>
      <c r="H4" s="23">
        <v>704.71</v>
      </c>
      <c r="I4" s="23">
        <v>1558</v>
      </c>
      <c r="J4" s="24">
        <v>1137</v>
      </c>
      <c r="K4" s="24">
        <v>1127</v>
      </c>
      <c r="L4" s="24">
        <v>1127</v>
      </c>
      <c r="M4" s="24">
        <v>1127</v>
      </c>
      <c r="N4" s="24">
        <v>960.11</v>
      </c>
      <c r="O4" s="24">
        <v>1312.5</v>
      </c>
      <c r="P4" s="24">
        <v>960.62</v>
      </c>
      <c r="Q4" s="24">
        <v>704.71</v>
      </c>
      <c r="R4" s="24">
        <v>1128</v>
      </c>
      <c r="S4" s="24">
        <v>0</v>
      </c>
      <c r="T4" s="24">
        <v>1137.3399999999999</v>
      </c>
      <c r="U4" s="24">
        <v>704.71</v>
      </c>
      <c r="V4" s="24">
        <v>1150</v>
      </c>
      <c r="W4" s="24">
        <v>1128</v>
      </c>
      <c r="X4" s="24">
        <v>939</v>
      </c>
      <c r="Y4" s="24">
        <v>1412</v>
      </c>
      <c r="Z4" s="24">
        <v>0</v>
      </c>
      <c r="AA4" s="24">
        <v>1070</v>
      </c>
      <c r="AB4" s="24">
        <v>0</v>
      </c>
      <c r="AC4" s="24">
        <v>1070</v>
      </c>
      <c r="AD4" s="24">
        <v>1086</v>
      </c>
      <c r="AE4" s="24">
        <v>1558</v>
      </c>
      <c r="AF4" s="24">
        <v>1272</v>
      </c>
      <c r="AG4" s="24">
        <v>939</v>
      </c>
      <c r="AH4" s="24">
        <v>975</v>
      </c>
      <c r="AI4" s="24">
        <v>1170</v>
      </c>
      <c r="AJ4" s="24">
        <v>1250.33</v>
      </c>
      <c r="AK4" s="24">
        <v>0</v>
      </c>
      <c r="AL4" s="24">
        <v>1046</v>
      </c>
      <c r="AM4" s="24">
        <v>1046</v>
      </c>
      <c r="AN4" s="24">
        <v>0</v>
      </c>
      <c r="AO4" s="24">
        <v>0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7</v>
      </c>
      <c r="B5" t="s">
        <v>63</v>
      </c>
      <c r="C5" t="s">
        <v>30</v>
      </c>
      <c r="D5" t="s">
        <v>62</v>
      </c>
      <c r="E5" s="3">
        <v>2500</v>
      </c>
      <c r="F5" s="3">
        <v>1100</v>
      </c>
      <c r="G5" s="22">
        <v>901</v>
      </c>
      <c r="H5" s="23">
        <v>100</v>
      </c>
      <c r="I5" s="23">
        <v>100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100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100</v>
      </c>
      <c r="AL5" s="24">
        <v>0</v>
      </c>
      <c r="AM5" s="24">
        <v>0</v>
      </c>
      <c r="AN5" s="24">
        <v>100</v>
      </c>
      <c r="AO5" s="24">
        <v>0</v>
      </c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7</v>
      </c>
      <c r="B6" t="s">
        <v>63</v>
      </c>
      <c r="C6" t="s">
        <v>30</v>
      </c>
      <c r="D6" t="s">
        <v>10</v>
      </c>
      <c r="E6" s="3">
        <v>2500</v>
      </c>
      <c r="F6" s="3">
        <v>1100</v>
      </c>
      <c r="G6" s="22">
        <v>901</v>
      </c>
      <c r="H6" s="23">
        <v>500.77</v>
      </c>
      <c r="I6" s="23">
        <v>1567</v>
      </c>
      <c r="J6" s="24">
        <v>1020</v>
      </c>
      <c r="K6" s="24">
        <v>1179</v>
      </c>
      <c r="L6" s="24">
        <v>1179</v>
      </c>
      <c r="M6" s="24">
        <v>1179</v>
      </c>
      <c r="N6" s="24">
        <v>848.72</v>
      </c>
      <c r="O6" s="24">
        <v>1312.5</v>
      </c>
      <c r="P6" s="24">
        <v>1100</v>
      </c>
      <c r="Q6" s="24">
        <v>908</v>
      </c>
      <c r="R6" s="24">
        <v>985</v>
      </c>
      <c r="S6" s="24">
        <v>500.77</v>
      </c>
      <c r="T6" s="24">
        <v>1015.75</v>
      </c>
      <c r="U6" s="24">
        <v>908</v>
      </c>
      <c r="V6" s="24">
        <v>800</v>
      </c>
      <c r="W6" s="24">
        <v>985</v>
      </c>
      <c r="X6" s="24">
        <v>763</v>
      </c>
      <c r="Y6" s="24">
        <v>1140</v>
      </c>
      <c r="Z6" s="24">
        <v>0</v>
      </c>
      <c r="AA6" s="24">
        <v>0</v>
      </c>
      <c r="AB6" s="24">
        <v>848.72</v>
      </c>
      <c r="AC6" s="24">
        <v>0</v>
      </c>
      <c r="AD6" s="24">
        <v>990</v>
      </c>
      <c r="AE6" s="24">
        <v>1567</v>
      </c>
      <c r="AF6" s="24">
        <v>1242</v>
      </c>
      <c r="AG6" s="24">
        <v>763</v>
      </c>
      <c r="AH6" s="24">
        <v>891</v>
      </c>
      <c r="AI6" s="24">
        <v>1069</v>
      </c>
      <c r="AJ6" s="24">
        <v>500.77</v>
      </c>
      <c r="AK6" s="24">
        <v>0</v>
      </c>
      <c r="AL6" s="24">
        <v>899</v>
      </c>
      <c r="AM6" s="24">
        <v>899</v>
      </c>
      <c r="AN6" s="24">
        <v>0</v>
      </c>
      <c r="AO6" s="24">
        <v>0</v>
      </c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7</v>
      </c>
      <c r="B7" t="s">
        <v>22</v>
      </c>
      <c r="C7" t="s">
        <v>9</v>
      </c>
      <c r="D7" t="s">
        <v>62</v>
      </c>
      <c r="E7" s="3">
        <v>0</v>
      </c>
      <c r="F7" s="3">
        <v>0</v>
      </c>
      <c r="G7" s="22">
        <v>0</v>
      </c>
      <c r="H7" s="23">
        <v>100</v>
      </c>
      <c r="I7" s="23">
        <v>100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100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7</v>
      </c>
      <c r="B8" t="s">
        <v>22</v>
      </c>
      <c r="C8" t="s">
        <v>9</v>
      </c>
      <c r="D8" t="s">
        <v>8</v>
      </c>
      <c r="E8" s="3">
        <v>0</v>
      </c>
      <c r="F8" s="3">
        <v>0</v>
      </c>
      <c r="G8" s="22">
        <v>0</v>
      </c>
      <c r="H8" s="23">
        <v>960.11</v>
      </c>
      <c r="I8" s="23">
        <v>960.11</v>
      </c>
      <c r="J8" s="24">
        <v>0</v>
      </c>
      <c r="K8" s="24">
        <v>0</v>
      </c>
      <c r="L8" s="24">
        <v>0</v>
      </c>
      <c r="M8" s="24">
        <v>0</v>
      </c>
      <c r="N8" s="24">
        <v>960.11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960.11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7</v>
      </c>
      <c r="B9" t="s">
        <v>22</v>
      </c>
      <c r="C9" t="s">
        <v>29</v>
      </c>
      <c r="D9" t="s">
        <v>8</v>
      </c>
      <c r="E9" s="3">
        <v>0</v>
      </c>
      <c r="F9" s="3">
        <v>0</v>
      </c>
      <c r="G9" s="22">
        <v>0</v>
      </c>
      <c r="H9" s="23">
        <v>960</v>
      </c>
      <c r="I9" s="23">
        <v>960</v>
      </c>
      <c r="J9" s="24">
        <v>0</v>
      </c>
      <c r="K9" s="24">
        <v>0</v>
      </c>
      <c r="L9" s="24">
        <v>0</v>
      </c>
      <c r="M9" s="24">
        <v>0</v>
      </c>
      <c r="N9" s="24">
        <v>960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960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7</v>
      </c>
      <c r="B10" t="s">
        <v>22</v>
      </c>
      <c r="C10" t="s">
        <v>30</v>
      </c>
      <c r="D10" t="s">
        <v>62</v>
      </c>
      <c r="E10" s="3">
        <v>2500</v>
      </c>
      <c r="F10" s="3">
        <v>1500</v>
      </c>
      <c r="G10" s="22">
        <v>124</v>
      </c>
      <c r="H10" s="23">
        <v>100</v>
      </c>
      <c r="I10" s="23">
        <v>100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100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100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100</v>
      </c>
      <c r="AL10" s="24">
        <v>0</v>
      </c>
      <c r="AM10" s="24">
        <v>0</v>
      </c>
      <c r="AN10" s="24">
        <v>100</v>
      </c>
      <c r="AO10" s="24">
        <v>0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7</v>
      </c>
      <c r="B11" t="s">
        <v>22</v>
      </c>
      <c r="C11" t="s">
        <v>30</v>
      </c>
      <c r="D11" t="s">
        <v>8</v>
      </c>
      <c r="E11" s="3">
        <v>2500</v>
      </c>
      <c r="F11" s="3">
        <v>1500</v>
      </c>
      <c r="G11" s="22">
        <v>124</v>
      </c>
      <c r="H11" s="23">
        <v>960.11</v>
      </c>
      <c r="I11" s="23">
        <v>1558</v>
      </c>
      <c r="J11" s="24">
        <v>1086</v>
      </c>
      <c r="K11" s="24">
        <v>1127</v>
      </c>
      <c r="L11" s="24">
        <v>1127</v>
      </c>
      <c r="M11" s="24">
        <v>1127</v>
      </c>
      <c r="N11" s="24">
        <v>960.11</v>
      </c>
      <c r="O11" s="24">
        <v>1312.5</v>
      </c>
      <c r="P11" s="24">
        <v>995</v>
      </c>
      <c r="Q11" s="24">
        <v>1062.3800000000001</v>
      </c>
      <c r="R11" s="24">
        <v>1128</v>
      </c>
      <c r="S11" s="24">
        <v>0</v>
      </c>
      <c r="T11" s="24">
        <v>1083.3499999999999</v>
      </c>
      <c r="U11" s="24">
        <v>1062.3800000000001</v>
      </c>
      <c r="V11" s="24">
        <v>1150</v>
      </c>
      <c r="W11" s="24">
        <v>1128</v>
      </c>
      <c r="X11" s="24">
        <v>1225</v>
      </c>
      <c r="Y11" s="24">
        <v>1412</v>
      </c>
      <c r="Z11" s="24">
        <v>0</v>
      </c>
      <c r="AA11" s="24">
        <v>1070</v>
      </c>
      <c r="AB11" s="24">
        <v>0</v>
      </c>
      <c r="AC11" s="24">
        <v>1070</v>
      </c>
      <c r="AD11" s="24">
        <v>1086</v>
      </c>
      <c r="AE11" s="24">
        <v>1558</v>
      </c>
      <c r="AF11" s="24">
        <v>1274</v>
      </c>
      <c r="AG11" s="24">
        <v>1225</v>
      </c>
      <c r="AH11" s="24">
        <v>995</v>
      </c>
      <c r="AI11" s="24">
        <v>1170</v>
      </c>
      <c r="AJ11" s="24">
        <v>1250.33</v>
      </c>
      <c r="AK11" s="24">
        <v>0</v>
      </c>
      <c r="AL11" s="24">
        <v>1046</v>
      </c>
      <c r="AM11" s="24">
        <v>1046</v>
      </c>
      <c r="AN11" s="24">
        <v>0</v>
      </c>
      <c r="AO11" s="24">
        <v>0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23</v>
      </c>
      <c r="B12" t="s">
        <v>24</v>
      </c>
      <c r="C12" t="s">
        <v>29</v>
      </c>
      <c r="D12" t="s">
        <v>8</v>
      </c>
      <c r="E12" s="3">
        <v>0</v>
      </c>
      <c r="F12" s="3">
        <v>0</v>
      </c>
      <c r="G12" s="22">
        <v>0</v>
      </c>
      <c r="H12" s="23">
        <v>236.53</v>
      </c>
      <c r="I12" s="23">
        <v>236.53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236.53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236.53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23</v>
      </c>
      <c r="B13" t="s">
        <v>24</v>
      </c>
      <c r="C13" t="s">
        <v>30</v>
      </c>
      <c r="D13" t="s">
        <v>62</v>
      </c>
      <c r="E13" s="3">
        <v>667</v>
      </c>
      <c r="F13" s="3">
        <v>200</v>
      </c>
      <c r="G13" s="22">
        <v>905</v>
      </c>
      <c r="H13" s="23">
        <v>100</v>
      </c>
      <c r="I13" s="23">
        <v>100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100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100</v>
      </c>
      <c r="AL13" s="24">
        <v>0</v>
      </c>
      <c r="AM13" s="24">
        <v>0</v>
      </c>
      <c r="AN13" s="24">
        <v>100</v>
      </c>
      <c r="AO13" s="24"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23</v>
      </c>
      <c r="B14" t="s">
        <v>24</v>
      </c>
      <c r="C14" t="s">
        <v>30</v>
      </c>
      <c r="D14" t="s">
        <v>8</v>
      </c>
      <c r="E14" s="3">
        <v>667</v>
      </c>
      <c r="F14" s="3">
        <v>200</v>
      </c>
      <c r="G14" s="22">
        <v>905</v>
      </c>
      <c r="H14" s="23">
        <v>185</v>
      </c>
      <c r="I14" s="23">
        <v>458</v>
      </c>
      <c r="J14" s="24">
        <v>260</v>
      </c>
      <c r="K14" s="24">
        <v>284</v>
      </c>
      <c r="L14" s="24">
        <v>284</v>
      </c>
      <c r="M14" s="24">
        <v>284</v>
      </c>
      <c r="N14" s="24">
        <v>237.64</v>
      </c>
      <c r="O14" s="24">
        <v>315</v>
      </c>
      <c r="P14" s="24">
        <v>200</v>
      </c>
      <c r="Q14" s="24">
        <v>300</v>
      </c>
      <c r="R14" s="24">
        <v>319</v>
      </c>
      <c r="S14" s="24">
        <v>230.58</v>
      </c>
      <c r="T14" s="24">
        <v>257.94</v>
      </c>
      <c r="U14" s="24">
        <v>300</v>
      </c>
      <c r="V14" s="24">
        <v>366</v>
      </c>
      <c r="W14" s="24">
        <v>319</v>
      </c>
      <c r="X14" s="24">
        <v>0</v>
      </c>
      <c r="Y14" s="24">
        <v>410</v>
      </c>
      <c r="Z14" s="24">
        <v>0</v>
      </c>
      <c r="AA14" s="24">
        <v>235</v>
      </c>
      <c r="AB14" s="24">
        <v>237.64</v>
      </c>
      <c r="AC14" s="24">
        <v>235</v>
      </c>
      <c r="AD14" s="24">
        <v>256</v>
      </c>
      <c r="AE14" s="24">
        <v>458</v>
      </c>
      <c r="AF14" s="24">
        <v>351</v>
      </c>
      <c r="AG14" s="24">
        <v>0</v>
      </c>
      <c r="AH14" s="24">
        <v>185</v>
      </c>
      <c r="AI14" s="24">
        <v>303</v>
      </c>
      <c r="AJ14" s="24">
        <v>205.41</v>
      </c>
      <c r="AK14" s="24">
        <v>0</v>
      </c>
      <c r="AL14" s="24">
        <v>263</v>
      </c>
      <c r="AM14" s="24">
        <v>263</v>
      </c>
      <c r="AN14" s="24">
        <v>0</v>
      </c>
      <c r="AO14" s="24">
        <v>0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23</v>
      </c>
      <c r="B15" t="s">
        <v>32</v>
      </c>
      <c r="C15" t="s">
        <v>30</v>
      </c>
      <c r="D15" t="s">
        <v>62</v>
      </c>
      <c r="E15" s="3">
        <v>667</v>
      </c>
      <c r="F15" s="3">
        <v>200</v>
      </c>
      <c r="G15" s="22">
        <v>906</v>
      </c>
      <c r="H15" s="23">
        <v>100</v>
      </c>
      <c r="I15" s="23">
        <v>100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100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100</v>
      </c>
      <c r="AL15" s="24">
        <v>0</v>
      </c>
      <c r="AM15" s="24">
        <v>0</v>
      </c>
      <c r="AN15" s="24">
        <v>100</v>
      </c>
      <c r="AO15" s="24">
        <v>0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23</v>
      </c>
      <c r="B16" t="s">
        <v>32</v>
      </c>
      <c r="C16" t="s">
        <v>30</v>
      </c>
      <c r="D16" t="s">
        <v>8</v>
      </c>
      <c r="E16" s="3">
        <v>667</v>
      </c>
      <c r="F16" s="3">
        <v>200</v>
      </c>
      <c r="G16" s="22">
        <v>906</v>
      </c>
      <c r="H16" s="23">
        <v>185</v>
      </c>
      <c r="I16" s="23">
        <v>458</v>
      </c>
      <c r="J16" s="24">
        <v>260</v>
      </c>
      <c r="K16" s="24">
        <v>284</v>
      </c>
      <c r="L16" s="24">
        <v>284</v>
      </c>
      <c r="M16" s="24">
        <v>284</v>
      </c>
      <c r="N16" s="24">
        <v>237.64</v>
      </c>
      <c r="O16" s="24">
        <v>315</v>
      </c>
      <c r="P16" s="24">
        <v>200</v>
      </c>
      <c r="Q16" s="24">
        <v>300</v>
      </c>
      <c r="R16" s="24">
        <v>319</v>
      </c>
      <c r="S16" s="24">
        <v>230.58</v>
      </c>
      <c r="T16" s="24">
        <v>257.94</v>
      </c>
      <c r="U16" s="24">
        <v>300</v>
      </c>
      <c r="V16" s="24">
        <v>314</v>
      </c>
      <c r="W16" s="24">
        <v>319</v>
      </c>
      <c r="X16" s="24">
        <v>0</v>
      </c>
      <c r="Y16" s="24">
        <v>410</v>
      </c>
      <c r="Z16" s="24">
        <v>0</v>
      </c>
      <c r="AA16" s="24">
        <v>235</v>
      </c>
      <c r="AB16" s="24">
        <v>0</v>
      </c>
      <c r="AC16" s="24">
        <v>235</v>
      </c>
      <c r="AD16" s="24">
        <v>256</v>
      </c>
      <c r="AE16" s="24">
        <v>458</v>
      </c>
      <c r="AF16" s="24">
        <v>351</v>
      </c>
      <c r="AG16" s="24">
        <v>0</v>
      </c>
      <c r="AH16" s="24">
        <v>185</v>
      </c>
      <c r="AI16" s="24">
        <v>303</v>
      </c>
      <c r="AJ16" s="24">
        <v>205.41</v>
      </c>
      <c r="AK16" s="24">
        <v>0</v>
      </c>
      <c r="AL16" s="24">
        <v>261</v>
      </c>
      <c r="AM16" s="24">
        <v>261</v>
      </c>
      <c r="AN16" s="24">
        <v>0</v>
      </c>
      <c r="AO16" s="24">
        <v>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23</v>
      </c>
      <c r="B17" t="s">
        <v>64</v>
      </c>
      <c r="C17" t="s">
        <v>30</v>
      </c>
      <c r="D17" t="s">
        <v>62</v>
      </c>
      <c r="E17" s="3">
        <v>2500</v>
      </c>
      <c r="F17" s="3">
        <v>1100</v>
      </c>
      <c r="G17" s="22">
        <v>901</v>
      </c>
      <c r="H17" s="23">
        <v>100</v>
      </c>
      <c r="I17" s="23">
        <v>100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100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100</v>
      </c>
      <c r="AL17" s="24">
        <v>0</v>
      </c>
      <c r="AM17" s="24">
        <v>0</v>
      </c>
      <c r="AN17" s="24">
        <v>100</v>
      </c>
      <c r="AO17" s="24">
        <v>0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23</v>
      </c>
      <c r="B18" t="s">
        <v>64</v>
      </c>
      <c r="C18" t="s">
        <v>30</v>
      </c>
      <c r="D18" t="s">
        <v>10</v>
      </c>
      <c r="E18" s="3">
        <v>2500</v>
      </c>
      <c r="F18" s="3">
        <v>1100</v>
      </c>
      <c r="G18" s="22">
        <v>901</v>
      </c>
      <c r="H18" s="23">
        <v>500.77</v>
      </c>
      <c r="I18" s="23">
        <v>1312.5</v>
      </c>
      <c r="J18" s="24">
        <v>1020</v>
      </c>
      <c r="K18" s="24">
        <v>1179</v>
      </c>
      <c r="L18" s="24">
        <v>1179</v>
      </c>
      <c r="M18" s="24">
        <v>1179</v>
      </c>
      <c r="N18" s="24">
        <v>848.72</v>
      </c>
      <c r="O18" s="24">
        <v>1312.5</v>
      </c>
      <c r="P18" s="24">
        <v>1100</v>
      </c>
      <c r="Q18" s="24">
        <v>908</v>
      </c>
      <c r="R18" s="24">
        <v>985</v>
      </c>
      <c r="S18" s="24">
        <v>500.77</v>
      </c>
      <c r="T18" s="24">
        <v>1015.75</v>
      </c>
      <c r="U18" s="24">
        <v>908</v>
      </c>
      <c r="V18" s="24">
        <v>836</v>
      </c>
      <c r="W18" s="24">
        <v>985</v>
      </c>
      <c r="X18" s="24">
        <v>763</v>
      </c>
      <c r="Y18" s="24">
        <v>1140</v>
      </c>
      <c r="Z18" s="24">
        <v>0</v>
      </c>
      <c r="AA18" s="24">
        <v>0</v>
      </c>
      <c r="AB18" s="24">
        <v>848.72</v>
      </c>
      <c r="AC18" s="24">
        <v>0</v>
      </c>
      <c r="AD18" s="24">
        <v>990</v>
      </c>
      <c r="AE18" s="24">
        <v>704</v>
      </c>
      <c r="AF18" s="24">
        <v>1242</v>
      </c>
      <c r="AG18" s="24">
        <v>763</v>
      </c>
      <c r="AH18" s="24">
        <v>891</v>
      </c>
      <c r="AI18" s="24">
        <v>1069</v>
      </c>
      <c r="AJ18" s="24">
        <v>500.77</v>
      </c>
      <c r="AK18" s="24">
        <v>0</v>
      </c>
      <c r="AL18" s="24">
        <v>899</v>
      </c>
      <c r="AM18" s="24">
        <v>899</v>
      </c>
      <c r="AN18" s="24">
        <v>0</v>
      </c>
      <c r="AO18" s="24">
        <v>0</v>
      </c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23</v>
      </c>
      <c r="B19" t="s">
        <v>25</v>
      </c>
      <c r="C19" t="s">
        <v>9</v>
      </c>
      <c r="D19" t="s">
        <v>62</v>
      </c>
      <c r="E19" s="3">
        <v>0</v>
      </c>
      <c r="F19" s="3">
        <v>0</v>
      </c>
      <c r="G19" s="22">
        <v>0</v>
      </c>
      <c r="H19" s="23">
        <v>100</v>
      </c>
      <c r="I19" s="23">
        <v>100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100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23</v>
      </c>
      <c r="B20" t="s">
        <v>25</v>
      </c>
      <c r="C20" t="s">
        <v>9</v>
      </c>
      <c r="D20" t="s">
        <v>8</v>
      </c>
      <c r="E20" s="3">
        <v>0</v>
      </c>
      <c r="F20" s="3">
        <v>0</v>
      </c>
      <c r="G20" s="22">
        <v>0</v>
      </c>
      <c r="H20" s="23">
        <v>391.31</v>
      </c>
      <c r="I20" s="23">
        <v>391.31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391.31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391.31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23</v>
      </c>
      <c r="B21" t="s">
        <v>25</v>
      </c>
      <c r="C21" t="s">
        <v>30</v>
      </c>
      <c r="D21" t="s">
        <v>62</v>
      </c>
      <c r="E21" s="3">
        <v>833</v>
      </c>
      <c r="F21" s="3">
        <v>500</v>
      </c>
      <c r="G21" s="22">
        <v>912</v>
      </c>
      <c r="H21" s="23">
        <v>100</v>
      </c>
      <c r="I21" s="23">
        <v>100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100</v>
      </c>
      <c r="AL21" s="24">
        <v>0</v>
      </c>
      <c r="AM21" s="24">
        <v>0</v>
      </c>
      <c r="AN21" s="24">
        <v>100</v>
      </c>
      <c r="AO21" s="24">
        <v>0</v>
      </c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23</v>
      </c>
      <c r="B22" t="s">
        <v>25</v>
      </c>
      <c r="C22" t="s">
        <v>30</v>
      </c>
      <c r="D22" t="s">
        <v>8</v>
      </c>
      <c r="E22" s="3">
        <v>833</v>
      </c>
      <c r="F22" s="3">
        <v>500</v>
      </c>
      <c r="G22" s="22">
        <v>912</v>
      </c>
      <c r="H22" s="23">
        <v>267.43</v>
      </c>
      <c r="I22" s="23">
        <v>820</v>
      </c>
      <c r="J22" s="24">
        <v>524</v>
      </c>
      <c r="K22" s="24">
        <v>573</v>
      </c>
      <c r="L22" s="24">
        <v>573</v>
      </c>
      <c r="M22" s="24">
        <v>573</v>
      </c>
      <c r="N22" s="24">
        <v>392.54</v>
      </c>
      <c r="O22" s="24">
        <v>0</v>
      </c>
      <c r="P22" s="24">
        <v>350</v>
      </c>
      <c r="Q22" s="24">
        <v>0</v>
      </c>
      <c r="R22" s="24">
        <v>407</v>
      </c>
      <c r="S22" s="24">
        <v>407</v>
      </c>
      <c r="T22" s="24">
        <v>522</v>
      </c>
      <c r="U22" s="24">
        <v>0</v>
      </c>
      <c r="V22" s="24">
        <v>523</v>
      </c>
      <c r="W22" s="24">
        <v>407</v>
      </c>
      <c r="X22" s="24">
        <v>0</v>
      </c>
      <c r="Y22" s="24">
        <v>820</v>
      </c>
      <c r="Z22" s="24">
        <v>0</v>
      </c>
      <c r="AA22" s="24">
        <v>350</v>
      </c>
      <c r="AB22" s="24">
        <v>392.54</v>
      </c>
      <c r="AC22" s="24">
        <v>350</v>
      </c>
      <c r="AD22" s="24">
        <v>446</v>
      </c>
      <c r="AE22" s="24">
        <v>651</v>
      </c>
      <c r="AF22" s="24">
        <v>548</v>
      </c>
      <c r="AG22" s="24">
        <v>0</v>
      </c>
      <c r="AH22" s="24">
        <v>325</v>
      </c>
      <c r="AI22" s="24">
        <v>390</v>
      </c>
      <c r="AJ22" s="24">
        <v>267.43</v>
      </c>
      <c r="AK22" s="24">
        <v>0</v>
      </c>
      <c r="AL22" s="24">
        <v>460</v>
      </c>
      <c r="AM22" s="24">
        <v>460</v>
      </c>
      <c r="AN22" s="24">
        <v>0</v>
      </c>
      <c r="AO22" s="24">
        <v>0</v>
      </c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E23" s="3"/>
      <c r="F23" s="3"/>
      <c r="G23" s="22"/>
      <c r="H23" s="23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E24" s="3"/>
      <c r="F24" s="3"/>
      <c r="G24" s="22"/>
      <c r="H24" s="23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2"/>
      <c r="H25" s="23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2"/>
      <c r="H26" s="23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2"/>
      <c r="H27" s="23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3"/>
      <c r="B28" s="13"/>
      <c r="C28" s="13"/>
      <c r="D28" s="13"/>
      <c r="E28" s="14"/>
      <c r="F28" s="14"/>
      <c r="G28" s="15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3"/>
      <c r="B29" s="13"/>
      <c r="C29" s="13"/>
      <c r="D29" s="13"/>
      <c r="E29" s="14"/>
      <c r="F29" s="14"/>
      <c r="G29" s="15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3"/>
      <c r="B30" s="13"/>
      <c r="C30" s="13"/>
      <c r="D30" s="13"/>
      <c r="E30" s="14"/>
      <c r="F30" s="14"/>
      <c r="G30" s="15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3"/>
      <c r="B31" s="13"/>
      <c r="C31" s="13"/>
      <c r="D31" s="13"/>
      <c r="E31" s="14"/>
      <c r="F31" s="14"/>
      <c r="G31" s="15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20" t="s">
        <v>16</v>
      </c>
      <c r="B52" s="20" t="s">
        <v>1</v>
      </c>
      <c r="C52" s="20" t="s">
        <v>2</v>
      </c>
      <c r="D52" s="20" t="s">
        <v>3</v>
      </c>
      <c r="E52" s="21" t="s">
        <v>17</v>
      </c>
      <c r="F52" s="21" t="s">
        <v>18</v>
      </c>
      <c r="G52" s="21" t="s">
        <v>19</v>
      </c>
      <c r="H52" s="21" t="s">
        <v>20</v>
      </c>
      <c r="I52" s="21" t="s">
        <v>21</v>
      </c>
      <c r="J52" s="21" t="s">
        <v>33</v>
      </c>
      <c r="K52" s="21" t="s">
        <v>34</v>
      </c>
      <c r="L52" s="21" t="s">
        <v>35</v>
      </c>
      <c r="M52" s="21" t="s">
        <v>36</v>
      </c>
      <c r="N52" s="21" t="s">
        <v>37</v>
      </c>
      <c r="O52" s="21" t="s">
        <v>38</v>
      </c>
      <c r="P52" s="21" t="s">
        <v>39</v>
      </c>
      <c r="Q52" s="21" t="s">
        <v>40</v>
      </c>
      <c r="R52" s="21" t="s">
        <v>41</v>
      </c>
      <c r="S52" s="21" t="s">
        <v>42</v>
      </c>
      <c r="T52" s="21" t="s">
        <v>43</v>
      </c>
      <c r="U52" s="21" t="s">
        <v>44</v>
      </c>
      <c r="V52" s="21" t="s">
        <v>6</v>
      </c>
      <c r="W52" s="21" t="s">
        <v>45</v>
      </c>
      <c r="X52" s="21" t="s">
        <v>46</v>
      </c>
      <c r="Y52" s="21" t="s">
        <v>47</v>
      </c>
      <c r="Z52" s="21" t="s">
        <v>48</v>
      </c>
      <c r="AA52" s="21" t="s">
        <v>49</v>
      </c>
      <c r="AB52" s="21" t="s">
        <v>50</v>
      </c>
      <c r="AC52" s="21" t="s">
        <v>51</v>
      </c>
      <c r="AD52" s="21" t="s">
        <v>52</v>
      </c>
      <c r="AE52" s="21" t="s">
        <v>53</v>
      </c>
      <c r="AF52" s="21" t="s">
        <v>54</v>
      </c>
      <c r="AG52" s="21" t="s">
        <v>55</v>
      </c>
      <c r="AH52" s="21" t="s">
        <v>56</v>
      </c>
      <c r="AI52" s="21" t="s">
        <v>57</v>
      </c>
      <c r="AJ52" s="21" t="s">
        <v>27</v>
      </c>
      <c r="AK52" s="21" t="s">
        <v>58</v>
      </c>
      <c r="AL52" s="21" t="s">
        <v>59</v>
      </c>
      <c r="AM52" s="21" t="s">
        <v>28</v>
      </c>
      <c r="AN52" s="21" t="s">
        <v>60</v>
      </c>
      <c r="AO52" s="21" t="s">
        <v>61</v>
      </c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7</v>
      </c>
      <c r="B53" t="s">
        <v>31</v>
      </c>
      <c r="C53" t="s">
        <v>29</v>
      </c>
      <c r="D53" t="s">
        <v>8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>
        <f>IF('Shoppable Services'!$F$4=$D53,1,0)*IF('Shoppable Services'!$E$4=$C53,1,0)*IF('Shoppable Services'!$D$4=$B53,1,0)*IF('Shoppable Services'!$C$4=$A53,1,0)*IF('Shoppable Services'!$B$4=AN$52,AN2,0)</f>
        <v>0</v>
      </c>
      <c r="AO53" s="4">
        <f>IF('Shoppable Services'!$F$4=$D53,1,0)*IF('Shoppable Services'!$E$4=$C53,1,0)*IF('Shoppable Services'!$D$4=$B53,1,0)*IF('Shoppable Services'!$C$4=$A53,1,0)*IF('Shoppable Services'!$B$4=AO$52,AO2,0)</f>
        <v>0</v>
      </c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7</v>
      </c>
      <c r="B54" t="s">
        <v>31</v>
      </c>
      <c r="C54" t="s">
        <v>30</v>
      </c>
      <c r="D54" t="s">
        <v>62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>
        <f>IF('Shoppable Services'!$F$4=$D54,1,0)*IF('Shoppable Services'!$E$4=$C54,1,0)*IF('Shoppable Services'!$D$4=$B54,1,0)*IF('Shoppable Services'!$C$4=$A54,1,0)*IF('Shoppable Services'!$B$4=AN$52,AN3,0)</f>
        <v>0</v>
      </c>
      <c r="AO54" s="4">
        <f>IF('Shoppable Services'!$F$4=$D54,1,0)*IF('Shoppable Services'!$E$4=$C54,1,0)*IF('Shoppable Services'!$D$4=$B54,1,0)*IF('Shoppable Services'!$C$4=$A54,1,0)*IF('Shoppable Services'!$B$4=AO$52,AO3,0)</f>
        <v>0</v>
      </c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7</v>
      </c>
      <c r="B55" t="s">
        <v>31</v>
      </c>
      <c r="C55" t="s">
        <v>30</v>
      </c>
      <c r="D55" t="s">
        <v>8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>
        <f>IF('Shoppable Services'!$F$4=$D55,1,0)*IF('Shoppable Services'!$E$4=$C55,1,0)*IF('Shoppable Services'!$D$4=$B55,1,0)*IF('Shoppable Services'!$C$4=$A55,1,0)*IF('Shoppable Services'!$B$4=AN$52,AN4,0)</f>
        <v>0</v>
      </c>
      <c r="AO55" s="4">
        <f>IF('Shoppable Services'!$F$4=$D55,1,0)*IF('Shoppable Services'!$E$4=$C55,1,0)*IF('Shoppable Services'!$D$4=$B55,1,0)*IF('Shoppable Services'!$C$4=$A55,1,0)*IF('Shoppable Services'!$B$4=AO$52,AO4,0)</f>
        <v>0</v>
      </c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7</v>
      </c>
      <c r="B56" t="s">
        <v>63</v>
      </c>
      <c r="C56" t="s">
        <v>30</v>
      </c>
      <c r="D56" t="s">
        <v>62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>
        <f>IF('Shoppable Services'!$F$4=$D56,1,0)*IF('Shoppable Services'!$E$4=$C56,1,0)*IF('Shoppable Services'!$D$4=$B56,1,0)*IF('Shoppable Services'!$C$4=$A56,1,0)*IF('Shoppable Services'!$B$4=AN$52,AN5,0)</f>
        <v>0</v>
      </c>
      <c r="AO56" s="4">
        <f>IF('Shoppable Services'!$F$4=$D56,1,0)*IF('Shoppable Services'!$E$4=$C56,1,0)*IF('Shoppable Services'!$D$4=$B56,1,0)*IF('Shoppable Services'!$C$4=$A56,1,0)*IF('Shoppable Services'!$B$4=AO$52,AO5,0)</f>
        <v>0</v>
      </c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7</v>
      </c>
      <c r="B57" t="s">
        <v>63</v>
      </c>
      <c r="C57" t="s">
        <v>30</v>
      </c>
      <c r="D57" t="s">
        <v>10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>
        <f>IF('Shoppable Services'!$F$4=$D57,1,0)*IF('Shoppable Services'!$E$4=$C57,1,0)*IF('Shoppable Services'!$D$4=$B57,1,0)*IF('Shoppable Services'!$C$4=$A57,1,0)*IF('Shoppable Services'!$B$4=AN$52,AN6,0)</f>
        <v>0</v>
      </c>
      <c r="AO57" s="4">
        <f>IF('Shoppable Services'!$F$4=$D57,1,0)*IF('Shoppable Services'!$E$4=$C57,1,0)*IF('Shoppable Services'!$D$4=$B57,1,0)*IF('Shoppable Services'!$C$4=$A57,1,0)*IF('Shoppable Services'!$B$4=AO$52,AO6,0)</f>
        <v>0</v>
      </c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7</v>
      </c>
      <c r="B58" t="s">
        <v>22</v>
      </c>
      <c r="C58" t="s">
        <v>9</v>
      </c>
      <c r="D58" t="s">
        <v>62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>
        <f>IF('Shoppable Services'!$F$4=$D58,1,0)*IF('Shoppable Services'!$E$4=$C58,1,0)*IF('Shoppable Services'!$D$4=$B58,1,0)*IF('Shoppable Services'!$C$4=$A58,1,0)*IF('Shoppable Services'!$B$4=AN$52,AN7,0)</f>
        <v>0</v>
      </c>
      <c r="AO58" s="4">
        <f>IF('Shoppable Services'!$F$4=$D58,1,0)*IF('Shoppable Services'!$E$4=$C58,1,0)*IF('Shoppable Services'!$D$4=$B58,1,0)*IF('Shoppable Services'!$C$4=$A58,1,0)*IF('Shoppable Services'!$B$4=AO$52,AO7,0)</f>
        <v>0</v>
      </c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7</v>
      </c>
      <c r="B59" t="s">
        <v>22</v>
      </c>
      <c r="C59" t="s">
        <v>9</v>
      </c>
      <c r="D59" t="s">
        <v>8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>
        <f>IF('Shoppable Services'!$F$4=$D59,1,0)*IF('Shoppable Services'!$E$4=$C59,1,0)*IF('Shoppable Services'!$D$4=$B59,1,0)*IF('Shoppable Services'!$C$4=$A59,1,0)*IF('Shoppable Services'!$B$4=AN$52,AN8,0)</f>
        <v>0</v>
      </c>
      <c r="AO59" s="4">
        <f>IF('Shoppable Services'!$F$4=$D59,1,0)*IF('Shoppable Services'!$E$4=$C59,1,0)*IF('Shoppable Services'!$D$4=$B59,1,0)*IF('Shoppable Services'!$C$4=$A59,1,0)*IF('Shoppable Services'!$B$4=AO$52,AO8,0)</f>
        <v>0</v>
      </c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7</v>
      </c>
      <c r="B60" t="s">
        <v>22</v>
      </c>
      <c r="C60" t="s">
        <v>29</v>
      </c>
      <c r="D60" t="s">
        <v>8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>
        <f>IF('Shoppable Services'!$F$4=$D60,1,0)*IF('Shoppable Services'!$E$4=$C60,1,0)*IF('Shoppable Services'!$D$4=$B60,1,0)*IF('Shoppable Services'!$C$4=$A60,1,0)*IF('Shoppable Services'!$B$4=AN$52,AN9,0)</f>
        <v>0</v>
      </c>
      <c r="AO60" s="4">
        <f>IF('Shoppable Services'!$F$4=$D60,1,0)*IF('Shoppable Services'!$E$4=$C60,1,0)*IF('Shoppable Services'!$D$4=$B60,1,0)*IF('Shoppable Services'!$C$4=$A60,1,0)*IF('Shoppable Services'!$B$4=AO$52,AO9,0)</f>
        <v>0</v>
      </c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7</v>
      </c>
      <c r="B61" t="s">
        <v>22</v>
      </c>
      <c r="C61" t="s">
        <v>30</v>
      </c>
      <c r="D61" t="s">
        <v>62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>
        <f>IF('Shoppable Services'!$F$4=$D61,1,0)*IF('Shoppable Services'!$E$4=$C61,1,0)*IF('Shoppable Services'!$D$4=$B61,1,0)*IF('Shoppable Services'!$C$4=$A61,1,0)*IF('Shoppable Services'!$B$4=AN$52,AN10,0)</f>
        <v>0</v>
      </c>
      <c r="AO61" s="4">
        <f>IF('Shoppable Services'!$F$4=$D61,1,0)*IF('Shoppable Services'!$E$4=$C61,1,0)*IF('Shoppable Services'!$D$4=$B61,1,0)*IF('Shoppable Services'!$C$4=$A61,1,0)*IF('Shoppable Services'!$B$4=AO$52,AO10,0)</f>
        <v>0</v>
      </c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7</v>
      </c>
      <c r="B62" t="s">
        <v>22</v>
      </c>
      <c r="C62" t="s">
        <v>30</v>
      </c>
      <c r="D62" t="s">
        <v>8</v>
      </c>
      <c r="E62" s="4">
        <f>IF('Shoppable Services'!$F$4=$D62,1,0)*IF('Shoppable Services'!$E$4=$C62,1,0)*IF('Shoppable Services'!$D$4=$B62,1,0)*IF('Shoppable Services'!$C$4=$A62,1,0)*$E11</f>
        <v>2500</v>
      </c>
      <c r="F62" s="4">
        <f>IF('Shoppable Services'!$F$4=$D62,1,0)*IF('Shoppable Services'!$E$4=$C62,1,0)*IF('Shoppable Services'!$D$4=$B62,1,0)*IF('Shoppable Services'!$C$4=$A62,1,0)*$F11</f>
        <v>1500</v>
      </c>
      <c r="G62" s="4">
        <f>IF('Shoppable Services'!$F$4=$D62,1,0)*IF('Shoppable Services'!$E$4=$C62,1,0)*IF('Shoppable Services'!$D$4=$B62,1,0)*IF('Shoppable Services'!$C$4=$A62,1,0)*$G11</f>
        <v>124</v>
      </c>
      <c r="H62" s="4">
        <f>IF('Shoppable Services'!$F$4=$D62,1,0)*IF('Shoppable Services'!$E$4=$C62,1,0)*IF('Shoppable Services'!$D$4=$B62,1,0)*IF('Shoppable Services'!$C$4=$A62,1,0)*$H11</f>
        <v>960.11</v>
      </c>
      <c r="I62" s="4">
        <f>IF('Shoppable Services'!$F$4=$D62,1,0)*IF('Shoppable Services'!$E$4=$C62,1,0)*IF('Shoppable Services'!$D$4=$B62,1,0)*IF('Shoppable Services'!$C$4=$A62,1,0)*$I11</f>
        <v>1558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1150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>
        <f>IF('Shoppable Services'!$F$4=$D62,1,0)*IF('Shoppable Services'!$E$4=$C62,1,0)*IF('Shoppable Services'!$D$4=$B62,1,0)*IF('Shoppable Services'!$C$4=$A62,1,0)*IF('Shoppable Services'!$B$4=AM$52,AM11,0)</f>
        <v>0</v>
      </c>
      <c r="AN62" s="4">
        <f>IF('Shoppable Services'!$F$4=$D62,1,0)*IF('Shoppable Services'!$E$4=$C62,1,0)*IF('Shoppable Services'!$D$4=$B62,1,0)*IF('Shoppable Services'!$C$4=$A62,1,0)*IF('Shoppable Services'!$B$4=AN$52,AN11,0)</f>
        <v>0</v>
      </c>
      <c r="AO62" s="4">
        <f>IF('Shoppable Services'!$F$4=$D62,1,0)*IF('Shoppable Services'!$E$4=$C62,1,0)*IF('Shoppable Services'!$D$4=$B62,1,0)*IF('Shoppable Services'!$C$4=$A62,1,0)*IF('Shoppable Services'!$B$4=AO$52,AO11,0)</f>
        <v>0</v>
      </c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23</v>
      </c>
      <c r="B63" t="s">
        <v>24</v>
      </c>
      <c r="C63" t="s">
        <v>29</v>
      </c>
      <c r="D63" t="s">
        <v>8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>
        <f>IF('Shoppable Services'!$F$4=$D63,1,0)*IF('Shoppable Services'!$E$4=$C63,1,0)*IF('Shoppable Services'!$D$4=$B63,1,0)*IF('Shoppable Services'!$C$4=$A63,1,0)*IF('Shoppable Services'!$B$4=AL$52,AL12,0)</f>
        <v>0</v>
      </c>
      <c r="AM63" s="4">
        <f>IF('Shoppable Services'!$F$4=$D63,1,0)*IF('Shoppable Services'!$E$4=$C63,1,0)*IF('Shoppable Services'!$D$4=$B63,1,0)*IF('Shoppable Services'!$C$4=$A63,1,0)*IF('Shoppable Services'!$B$4=AM$52,AM12,0)</f>
        <v>0</v>
      </c>
      <c r="AN63" s="4">
        <f>IF('Shoppable Services'!$F$4=$D63,1,0)*IF('Shoppable Services'!$E$4=$C63,1,0)*IF('Shoppable Services'!$D$4=$B63,1,0)*IF('Shoppable Services'!$C$4=$A63,1,0)*IF('Shoppable Services'!$B$4=AN$52,AN12,0)</f>
        <v>0</v>
      </c>
      <c r="AO63" s="4">
        <f>IF('Shoppable Services'!$F$4=$D63,1,0)*IF('Shoppable Services'!$E$4=$C63,1,0)*IF('Shoppable Services'!$D$4=$B63,1,0)*IF('Shoppable Services'!$C$4=$A63,1,0)*IF('Shoppable Services'!$B$4=AO$52,AO12,0)</f>
        <v>0</v>
      </c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23</v>
      </c>
      <c r="B64" t="s">
        <v>24</v>
      </c>
      <c r="C64" t="s">
        <v>30</v>
      </c>
      <c r="D64" t="s">
        <v>62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>
        <f>IF('Shoppable Services'!$F$4=$D64,1,0)*IF('Shoppable Services'!$E$4=$C64,1,0)*IF('Shoppable Services'!$D$4=$B64,1,0)*IF('Shoppable Services'!$C$4=$A64,1,0)*IF('Shoppable Services'!$B$4=AL$52,AL13,0)</f>
        <v>0</v>
      </c>
      <c r="AM64" s="4">
        <f>IF('Shoppable Services'!$F$4=$D64,1,0)*IF('Shoppable Services'!$E$4=$C64,1,0)*IF('Shoppable Services'!$D$4=$B64,1,0)*IF('Shoppable Services'!$C$4=$A64,1,0)*IF('Shoppable Services'!$B$4=AM$52,AM13,0)</f>
        <v>0</v>
      </c>
      <c r="AN64" s="4">
        <f>IF('Shoppable Services'!$F$4=$D64,1,0)*IF('Shoppable Services'!$E$4=$C64,1,0)*IF('Shoppable Services'!$D$4=$B64,1,0)*IF('Shoppable Services'!$C$4=$A64,1,0)*IF('Shoppable Services'!$B$4=AN$52,AN13,0)</f>
        <v>0</v>
      </c>
      <c r="AO64" s="4">
        <f>IF('Shoppable Services'!$F$4=$D64,1,0)*IF('Shoppable Services'!$E$4=$C64,1,0)*IF('Shoppable Services'!$D$4=$B64,1,0)*IF('Shoppable Services'!$C$4=$A64,1,0)*IF('Shoppable Services'!$B$4=AO$52,AO13,0)</f>
        <v>0</v>
      </c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23</v>
      </c>
      <c r="B65" t="s">
        <v>24</v>
      </c>
      <c r="C65" t="s">
        <v>30</v>
      </c>
      <c r="D65" t="s">
        <v>8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>
        <f>IF('Shoppable Services'!$F$4=$D65,1,0)*IF('Shoppable Services'!$E$4=$C65,1,0)*IF('Shoppable Services'!$D$4=$B65,1,0)*IF('Shoppable Services'!$C$4=$A65,1,0)*IF('Shoppable Services'!$B$4=AJ$52,AJ14,0)</f>
        <v>0</v>
      </c>
      <c r="AK65" s="4">
        <f>IF('Shoppable Services'!$F$4=$D65,1,0)*IF('Shoppable Services'!$E$4=$C65,1,0)*IF('Shoppable Services'!$D$4=$B65,1,0)*IF('Shoppable Services'!$C$4=$A65,1,0)*IF('Shoppable Services'!$B$4=AK$52,AK14,0)</f>
        <v>0</v>
      </c>
      <c r="AL65" s="4">
        <f>IF('Shoppable Services'!$F$4=$D65,1,0)*IF('Shoppable Services'!$E$4=$C65,1,0)*IF('Shoppable Services'!$D$4=$B65,1,0)*IF('Shoppable Services'!$C$4=$A65,1,0)*IF('Shoppable Services'!$B$4=AL$52,AL14,0)</f>
        <v>0</v>
      </c>
      <c r="AM65" s="4">
        <f>IF('Shoppable Services'!$F$4=$D65,1,0)*IF('Shoppable Services'!$E$4=$C65,1,0)*IF('Shoppable Services'!$D$4=$B65,1,0)*IF('Shoppable Services'!$C$4=$A65,1,0)*IF('Shoppable Services'!$B$4=AM$52,AM14,0)</f>
        <v>0</v>
      </c>
      <c r="AN65" s="4">
        <f>IF('Shoppable Services'!$F$4=$D65,1,0)*IF('Shoppable Services'!$E$4=$C65,1,0)*IF('Shoppable Services'!$D$4=$B65,1,0)*IF('Shoppable Services'!$C$4=$A65,1,0)*IF('Shoppable Services'!$B$4=AN$52,AN14,0)</f>
        <v>0</v>
      </c>
      <c r="AO65" s="4">
        <f>IF('Shoppable Services'!$F$4=$D65,1,0)*IF('Shoppable Services'!$E$4=$C65,1,0)*IF('Shoppable Services'!$D$4=$B65,1,0)*IF('Shoppable Services'!$C$4=$A65,1,0)*IF('Shoppable Services'!$B$4=AO$52,AO14,0)</f>
        <v>0</v>
      </c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23</v>
      </c>
      <c r="B66" t="s">
        <v>32</v>
      </c>
      <c r="C66" t="s">
        <v>30</v>
      </c>
      <c r="D66" t="s">
        <v>62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>
        <f>IF('Shoppable Services'!$F$4=$D66,1,0)*IF('Shoppable Services'!$E$4=$C66,1,0)*IF('Shoppable Services'!$D$4=$B66,1,0)*IF('Shoppable Services'!$C$4=$A66,1,0)*IF('Shoppable Services'!$B$4=AJ$52,AJ15,0)</f>
        <v>0</v>
      </c>
      <c r="AK66" s="4">
        <f>IF('Shoppable Services'!$F$4=$D66,1,0)*IF('Shoppable Services'!$E$4=$C66,1,0)*IF('Shoppable Services'!$D$4=$B66,1,0)*IF('Shoppable Services'!$C$4=$A66,1,0)*IF('Shoppable Services'!$B$4=AK$52,AK15,0)</f>
        <v>0</v>
      </c>
      <c r="AL66" s="4">
        <f>IF('Shoppable Services'!$F$4=$D66,1,0)*IF('Shoppable Services'!$E$4=$C66,1,0)*IF('Shoppable Services'!$D$4=$B66,1,0)*IF('Shoppable Services'!$C$4=$A66,1,0)*IF('Shoppable Services'!$B$4=AL$52,AL15,0)</f>
        <v>0</v>
      </c>
      <c r="AM66" s="4">
        <f>IF('Shoppable Services'!$F$4=$D66,1,0)*IF('Shoppable Services'!$E$4=$C66,1,0)*IF('Shoppable Services'!$D$4=$B66,1,0)*IF('Shoppable Services'!$C$4=$A66,1,0)*IF('Shoppable Services'!$B$4=AM$52,AM15,0)</f>
        <v>0</v>
      </c>
      <c r="AN66" s="4">
        <f>IF('Shoppable Services'!$F$4=$D66,1,0)*IF('Shoppable Services'!$E$4=$C66,1,0)*IF('Shoppable Services'!$D$4=$B66,1,0)*IF('Shoppable Services'!$C$4=$A66,1,0)*IF('Shoppable Services'!$B$4=AN$52,AN15,0)</f>
        <v>0</v>
      </c>
      <c r="AO66" s="4">
        <f>IF('Shoppable Services'!$F$4=$D66,1,0)*IF('Shoppable Services'!$E$4=$C66,1,0)*IF('Shoppable Services'!$D$4=$B66,1,0)*IF('Shoppable Services'!$C$4=$A66,1,0)*IF('Shoppable Services'!$B$4=AO$52,AO15,0)</f>
        <v>0</v>
      </c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23</v>
      </c>
      <c r="B67" t="s">
        <v>32</v>
      </c>
      <c r="C67" t="s">
        <v>30</v>
      </c>
      <c r="D67" t="s">
        <v>8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>
        <f>IF('Shoppable Services'!$F$4=$D67,1,0)*IF('Shoppable Services'!$E$4=$C67,1,0)*IF('Shoppable Services'!$D$4=$B67,1,0)*IF('Shoppable Services'!$C$4=$A67,1,0)*IF('Shoppable Services'!$B$4=AJ$52,AJ16,0)</f>
        <v>0</v>
      </c>
      <c r="AK67" s="4">
        <f>IF('Shoppable Services'!$F$4=$D67,1,0)*IF('Shoppable Services'!$E$4=$C67,1,0)*IF('Shoppable Services'!$D$4=$B67,1,0)*IF('Shoppable Services'!$C$4=$A67,1,0)*IF('Shoppable Services'!$B$4=AK$52,AK16,0)</f>
        <v>0</v>
      </c>
      <c r="AL67" s="4">
        <f>IF('Shoppable Services'!$F$4=$D67,1,0)*IF('Shoppable Services'!$E$4=$C67,1,0)*IF('Shoppable Services'!$D$4=$B67,1,0)*IF('Shoppable Services'!$C$4=$A67,1,0)*IF('Shoppable Services'!$B$4=AL$52,AL16,0)</f>
        <v>0</v>
      </c>
      <c r="AM67" s="4">
        <f>IF('Shoppable Services'!$F$4=$D67,1,0)*IF('Shoppable Services'!$E$4=$C67,1,0)*IF('Shoppable Services'!$D$4=$B67,1,0)*IF('Shoppable Services'!$C$4=$A67,1,0)*IF('Shoppable Services'!$B$4=AM$52,AM16,0)</f>
        <v>0</v>
      </c>
      <c r="AN67" s="4">
        <f>IF('Shoppable Services'!$F$4=$D67,1,0)*IF('Shoppable Services'!$E$4=$C67,1,0)*IF('Shoppable Services'!$D$4=$B67,1,0)*IF('Shoppable Services'!$C$4=$A67,1,0)*IF('Shoppable Services'!$B$4=AN$52,AN16,0)</f>
        <v>0</v>
      </c>
      <c r="AO67" s="4">
        <f>IF('Shoppable Services'!$F$4=$D67,1,0)*IF('Shoppable Services'!$E$4=$C67,1,0)*IF('Shoppable Services'!$D$4=$B67,1,0)*IF('Shoppable Services'!$C$4=$A67,1,0)*IF('Shoppable Services'!$B$4=AO$52,AO16,0)</f>
        <v>0</v>
      </c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23</v>
      </c>
      <c r="B68" t="s">
        <v>64</v>
      </c>
      <c r="C68" t="s">
        <v>30</v>
      </c>
      <c r="D68" t="s">
        <v>62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>
        <f>IF('Shoppable Services'!$F$4=$D68,1,0)*IF('Shoppable Services'!$E$4=$C68,1,0)*IF('Shoppable Services'!$D$4=$B68,1,0)*IF('Shoppable Services'!$C$4=$A68,1,0)*IF('Shoppable Services'!$B$4=AJ$52,AJ17,0)</f>
        <v>0</v>
      </c>
      <c r="AK68" s="4">
        <f>IF('Shoppable Services'!$F$4=$D68,1,0)*IF('Shoppable Services'!$E$4=$C68,1,0)*IF('Shoppable Services'!$D$4=$B68,1,0)*IF('Shoppable Services'!$C$4=$A68,1,0)*IF('Shoppable Services'!$B$4=AK$52,AK17,0)</f>
        <v>0</v>
      </c>
      <c r="AL68" s="4">
        <f>IF('Shoppable Services'!$F$4=$D68,1,0)*IF('Shoppable Services'!$E$4=$C68,1,0)*IF('Shoppable Services'!$D$4=$B68,1,0)*IF('Shoppable Services'!$C$4=$A68,1,0)*IF('Shoppable Services'!$B$4=AL$52,AL17,0)</f>
        <v>0</v>
      </c>
      <c r="AM68" s="4">
        <f>IF('Shoppable Services'!$F$4=$D68,1,0)*IF('Shoppable Services'!$E$4=$C68,1,0)*IF('Shoppable Services'!$D$4=$B68,1,0)*IF('Shoppable Services'!$C$4=$A68,1,0)*IF('Shoppable Services'!$B$4=AM$52,AM17,0)</f>
        <v>0</v>
      </c>
      <c r="AN68" s="4">
        <f>IF('Shoppable Services'!$F$4=$D68,1,0)*IF('Shoppable Services'!$E$4=$C68,1,0)*IF('Shoppable Services'!$D$4=$B68,1,0)*IF('Shoppable Services'!$C$4=$A68,1,0)*IF('Shoppable Services'!$B$4=AN$52,AN17,0)</f>
        <v>0</v>
      </c>
      <c r="AO68" s="4">
        <f>IF('Shoppable Services'!$F$4=$D68,1,0)*IF('Shoppable Services'!$E$4=$C68,1,0)*IF('Shoppable Services'!$D$4=$B68,1,0)*IF('Shoppable Services'!$C$4=$A68,1,0)*IF('Shoppable Services'!$B$4=AO$52,AO17,0)</f>
        <v>0</v>
      </c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23</v>
      </c>
      <c r="B69" t="s">
        <v>64</v>
      </c>
      <c r="C69" t="s">
        <v>30</v>
      </c>
      <c r="D69" t="s">
        <v>10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>
        <f>IF('Shoppable Services'!$F$4=$D69,1,0)*IF('Shoppable Services'!$E$4=$C69,1,0)*IF('Shoppable Services'!$D$4=$B69,1,0)*IF('Shoppable Services'!$C$4=$A69,1,0)*IF('Shoppable Services'!$B$4=AJ$52,AJ18,0)</f>
        <v>0</v>
      </c>
      <c r="AK69" s="4">
        <f>IF('Shoppable Services'!$F$4=$D69,1,0)*IF('Shoppable Services'!$E$4=$C69,1,0)*IF('Shoppable Services'!$D$4=$B69,1,0)*IF('Shoppable Services'!$C$4=$A69,1,0)*IF('Shoppable Services'!$B$4=AK$52,AK18,0)</f>
        <v>0</v>
      </c>
      <c r="AL69" s="4">
        <f>IF('Shoppable Services'!$F$4=$D69,1,0)*IF('Shoppable Services'!$E$4=$C69,1,0)*IF('Shoppable Services'!$D$4=$B69,1,0)*IF('Shoppable Services'!$C$4=$A69,1,0)*IF('Shoppable Services'!$B$4=AL$52,AL18,0)</f>
        <v>0</v>
      </c>
      <c r="AM69" s="4">
        <f>IF('Shoppable Services'!$F$4=$D69,1,0)*IF('Shoppable Services'!$E$4=$C69,1,0)*IF('Shoppable Services'!$D$4=$B69,1,0)*IF('Shoppable Services'!$C$4=$A69,1,0)*IF('Shoppable Services'!$B$4=AM$52,AM18,0)</f>
        <v>0</v>
      </c>
      <c r="AN69" s="4">
        <f>IF('Shoppable Services'!$F$4=$D69,1,0)*IF('Shoppable Services'!$E$4=$C69,1,0)*IF('Shoppable Services'!$D$4=$B69,1,0)*IF('Shoppable Services'!$C$4=$A69,1,0)*IF('Shoppable Services'!$B$4=AN$52,AN18,0)</f>
        <v>0</v>
      </c>
      <c r="AO69" s="4">
        <f>IF('Shoppable Services'!$F$4=$D69,1,0)*IF('Shoppable Services'!$E$4=$C69,1,0)*IF('Shoppable Services'!$D$4=$B69,1,0)*IF('Shoppable Services'!$C$4=$A69,1,0)*IF('Shoppable Services'!$B$4=AO$52,AO18,0)</f>
        <v>0</v>
      </c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23</v>
      </c>
      <c r="B70" t="s">
        <v>25</v>
      </c>
      <c r="C70" t="s">
        <v>9</v>
      </c>
      <c r="D70" t="s">
        <v>62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>
        <f>IF('Shoppable Services'!$F$4=$D70,1,0)*IF('Shoppable Services'!$E$4=$C70,1,0)*IF('Shoppable Services'!$D$4=$B70,1,0)*IF('Shoppable Services'!$C$4=$A70,1,0)*IF('Shoppable Services'!$B$4=AJ$52,AJ19,0)</f>
        <v>0</v>
      </c>
      <c r="AK70" s="4">
        <f>IF('Shoppable Services'!$F$4=$D70,1,0)*IF('Shoppable Services'!$E$4=$C70,1,0)*IF('Shoppable Services'!$D$4=$B70,1,0)*IF('Shoppable Services'!$C$4=$A70,1,0)*IF('Shoppable Services'!$B$4=AK$52,AK19,0)</f>
        <v>0</v>
      </c>
      <c r="AL70" s="4">
        <f>IF('Shoppable Services'!$F$4=$D70,1,0)*IF('Shoppable Services'!$E$4=$C70,1,0)*IF('Shoppable Services'!$D$4=$B70,1,0)*IF('Shoppable Services'!$C$4=$A70,1,0)*IF('Shoppable Services'!$B$4=AL$52,AL19,0)</f>
        <v>0</v>
      </c>
      <c r="AM70" s="4">
        <f>IF('Shoppable Services'!$F$4=$D70,1,0)*IF('Shoppable Services'!$E$4=$C70,1,0)*IF('Shoppable Services'!$D$4=$B70,1,0)*IF('Shoppable Services'!$C$4=$A70,1,0)*IF('Shoppable Services'!$B$4=AM$52,AM19,0)</f>
        <v>0</v>
      </c>
      <c r="AN70" s="4">
        <f>IF('Shoppable Services'!$F$4=$D70,1,0)*IF('Shoppable Services'!$E$4=$C70,1,0)*IF('Shoppable Services'!$D$4=$B70,1,0)*IF('Shoppable Services'!$C$4=$A70,1,0)*IF('Shoppable Services'!$B$4=AN$52,AN19,0)</f>
        <v>0</v>
      </c>
      <c r="AO70" s="4">
        <f>IF('Shoppable Services'!$F$4=$D70,1,0)*IF('Shoppable Services'!$E$4=$C70,1,0)*IF('Shoppable Services'!$D$4=$B70,1,0)*IF('Shoppable Services'!$C$4=$A70,1,0)*IF('Shoppable Services'!$B$4=AO$52,AO19,0)</f>
        <v>0</v>
      </c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23</v>
      </c>
      <c r="B71" t="s">
        <v>25</v>
      </c>
      <c r="C71" t="s">
        <v>9</v>
      </c>
      <c r="D71" t="s">
        <v>8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>
        <f>IF('Shoppable Services'!$F$4=$D71,1,0)*IF('Shoppable Services'!$E$4=$C71,1,0)*IF('Shoppable Services'!$D$4=$B71,1,0)*IF('Shoppable Services'!$C$4=$A71,1,0)*IF('Shoppable Services'!$B$4=AI$52,AI20,0)</f>
        <v>0</v>
      </c>
      <c r="AJ71" s="4">
        <f>IF('Shoppable Services'!$F$4=$D71,1,0)*IF('Shoppable Services'!$E$4=$C71,1,0)*IF('Shoppable Services'!$D$4=$B71,1,0)*IF('Shoppable Services'!$C$4=$A71,1,0)*IF('Shoppable Services'!$B$4=AJ$52,AJ20,0)</f>
        <v>0</v>
      </c>
      <c r="AK71" s="4">
        <f>IF('Shoppable Services'!$F$4=$D71,1,0)*IF('Shoppable Services'!$E$4=$C71,1,0)*IF('Shoppable Services'!$D$4=$B71,1,0)*IF('Shoppable Services'!$C$4=$A71,1,0)*IF('Shoppable Services'!$B$4=AK$52,AK20,0)</f>
        <v>0</v>
      </c>
      <c r="AL71" s="4">
        <f>IF('Shoppable Services'!$F$4=$D71,1,0)*IF('Shoppable Services'!$E$4=$C71,1,0)*IF('Shoppable Services'!$D$4=$B71,1,0)*IF('Shoppable Services'!$C$4=$A71,1,0)*IF('Shoppable Services'!$B$4=AL$52,AL20,0)</f>
        <v>0</v>
      </c>
      <c r="AM71" s="4">
        <f>IF('Shoppable Services'!$F$4=$D71,1,0)*IF('Shoppable Services'!$E$4=$C71,1,0)*IF('Shoppable Services'!$D$4=$B71,1,0)*IF('Shoppable Services'!$C$4=$A71,1,0)*IF('Shoppable Services'!$B$4=AM$52,AM20,0)</f>
        <v>0</v>
      </c>
      <c r="AN71" s="4">
        <f>IF('Shoppable Services'!$F$4=$D71,1,0)*IF('Shoppable Services'!$E$4=$C71,1,0)*IF('Shoppable Services'!$D$4=$B71,1,0)*IF('Shoppable Services'!$C$4=$A71,1,0)*IF('Shoppable Services'!$B$4=AN$52,AN20,0)</f>
        <v>0</v>
      </c>
      <c r="AO71" s="4">
        <f>IF('Shoppable Services'!$F$4=$D71,1,0)*IF('Shoppable Services'!$E$4=$C71,1,0)*IF('Shoppable Services'!$D$4=$B71,1,0)*IF('Shoppable Services'!$C$4=$A71,1,0)*IF('Shoppable Services'!$B$4=AO$52,AO20,0)</f>
        <v>0</v>
      </c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23</v>
      </c>
      <c r="B72" t="s">
        <v>25</v>
      </c>
      <c r="C72" t="s">
        <v>30</v>
      </c>
      <c r="D72" t="s">
        <v>62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>
        <f>IF('Shoppable Services'!$F$4=$D72,1,0)*IF('Shoppable Services'!$E$4=$C72,1,0)*IF('Shoppable Services'!$D$4=$B72,1,0)*IF('Shoppable Services'!$C$4=$A72,1,0)*IF('Shoppable Services'!$B$4=AI$52,AI21,0)</f>
        <v>0</v>
      </c>
      <c r="AJ72" s="4">
        <f>IF('Shoppable Services'!$F$4=$D72,1,0)*IF('Shoppable Services'!$E$4=$C72,1,0)*IF('Shoppable Services'!$D$4=$B72,1,0)*IF('Shoppable Services'!$C$4=$A72,1,0)*IF('Shoppable Services'!$B$4=AJ$52,AJ21,0)</f>
        <v>0</v>
      </c>
      <c r="AK72" s="4">
        <f>IF('Shoppable Services'!$F$4=$D72,1,0)*IF('Shoppable Services'!$E$4=$C72,1,0)*IF('Shoppable Services'!$D$4=$B72,1,0)*IF('Shoppable Services'!$C$4=$A72,1,0)*IF('Shoppable Services'!$B$4=AK$52,AK21,0)</f>
        <v>0</v>
      </c>
      <c r="AL72" s="4">
        <f>IF('Shoppable Services'!$F$4=$D72,1,0)*IF('Shoppable Services'!$E$4=$C72,1,0)*IF('Shoppable Services'!$D$4=$B72,1,0)*IF('Shoppable Services'!$C$4=$A72,1,0)*IF('Shoppable Services'!$B$4=AL$52,AL21,0)</f>
        <v>0</v>
      </c>
      <c r="AM72" s="4">
        <f>IF('Shoppable Services'!$F$4=$D72,1,0)*IF('Shoppable Services'!$E$4=$C72,1,0)*IF('Shoppable Services'!$D$4=$B72,1,0)*IF('Shoppable Services'!$C$4=$A72,1,0)*IF('Shoppable Services'!$B$4=AM$52,AM21,0)</f>
        <v>0</v>
      </c>
      <c r="AN72" s="4">
        <f>IF('Shoppable Services'!$F$4=$D72,1,0)*IF('Shoppable Services'!$E$4=$C72,1,0)*IF('Shoppable Services'!$D$4=$B72,1,0)*IF('Shoppable Services'!$C$4=$A72,1,0)*IF('Shoppable Services'!$B$4=AN$52,AN21,0)</f>
        <v>0</v>
      </c>
      <c r="AO72" s="4">
        <f>IF('Shoppable Services'!$F$4=$D72,1,0)*IF('Shoppable Services'!$E$4=$C72,1,0)*IF('Shoppable Services'!$D$4=$B72,1,0)*IF('Shoppable Services'!$C$4=$A72,1,0)*IF('Shoppable Services'!$B$4=AO$52,AO21,0)</f>
        <v>0</v>
      </c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23</v>
      </c>
      <c r="B73" t="s">
        <v>25</v>
      </c>
      <c r="C73" t="s">
        <v>30</v>
      </c>
      <c r="D73" t="s">
        <v>8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>
        <f>IF('Shoppable Services'!$F$4=$D73,1,0)*IF('Shoppable Services'!$E$4=$C73,1,0)*IF('Shoppable Services'!$D$4=$B73,1,0)*IF('Shoppable Services'!$C$4=$A73,1,0)*IF('Shoppable Services'!$B$4=AI$52,AI22,0)</f>
        <v>0</v>
      </c>
      <c r="AJ73" s="4">
        <f>IF('Shoppable Services'!$F$4=$D73,1,0)*IF('Shoppable Services'!$E$4=$C73,1,0)*IF('Shoppable Services'!$D$4=$B73,1,0)*IF('Shoppable Services'!$C$4=$A73,1,0)*IF('Shoppable Services'!$B$4=AJ$52,AJ22,0)</f>
        <v>0</v>
      </c>
      <c r="AK73" s="4">
        <f>IF('Shoppable Services'!$F$4=$D73,1,0)*IF('Shoppable Services'!$E$4=$C73,1,0)*IF('Shoppable Services'!$D$4=$B73,1,0)*IF('Shoppable Services'!$C$4=$A73,1,0)*IF('Shoppable Services'!$B$4=AK$52,AK22,0)</f>
        <v>0</v>
      </c>
      <c r="AL73" s="4">
        <f>IF('Shoppable Services'!$F$4=$D73,1,0)*IF('Shoppable Services'!$E$4=$C73,1,0)*IF('Shoppable Services'!$D$4=$B73,1,0)*IF('Shoppable Services'!$C$4=$A73,1,0)*IF('Shoppable Services'!$B$4=AL$52,AL22,0)</f>
        <v>0</v>
      </c>
      <c r="AM73" s="4">
        <f>IF('Shoppable Services'!$F$4=$D73,1,0)*IF('Shoppable Services'!$E$4=$C73,1,0)*IF('Shoppable Services'!$D$4=$B73,1,0)*IF('Shoppable Services'!$C$4=$A73,1,0)*IF('Shoppable Services'!$B$4=AM$52,AM22,0)</f>
        <v>0</v>
      </c>
      <c r="AN73" s="4">
        <f>IF('Shoppable Services'!$F$4=$D73,1,0)*IF('Shoppable Services'!$E$4=$C73,1,0)*IF('Shoppable Services'!$D$4=$B73,1,0)*IF('Shoppable Services'!$C$4=$A73,1,0)*IF('Shoppable Services'!$B$4=AN$52,AN22,0)</f>
        <v>0</v>
      </c>
      <c r="AO73" s="4">
        <f>IF('Shoppable Services'!$F$4=$D73,1,0)*IF('Shoppable Services'!$E$4=$C73,1,0)*IF('Shoppable Services'!$D$4=$B73,1,0)*IF('Shoppable Services'!$C$4=$A73,1,0)*IF('Shoppable Services'!$B$4=AO$52,AO22,0)</f>
        <v>0</v>
      </c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E74" s="4">
        <f>COUNTIF(E53:E73,"&gt;0")</f>
        <v>1</v>
      </c>
      <c r="F74" s="4">
        <f>COUNTIF(F53:F73,"&gt;0")</f>
        <v>1</v>
      </c>
      <c r="G74" s="4">
        <f>COUNTIF(G53:G73,"&gt;0")</f>
        <v>1</v>
      </c>
      <c r="H74" s="4">
        <f>COUNTIF(H53:H73,"&gt;0")</f>
        <v>1</v>
      </c>
      <c r="I74" s="4">
        <f>COUNTIF(I53:I73,"&gt;0")</f>
        <v>1</v>
      </c>
      <c r="J74" s="4">
        <f>COUNTIF(J53:BE73,"&gt;0")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9EDDEF-A586-4DC0-A9B3-CA6A624A6EA3}"/>
</file>

<file path=customXml/itemProps2.xml><?xml version="1.0" encoding="utf-8"?>
<ds:datastoreItem xmlns:ds="http://schemas.openxmlformats.org/officeDocument/2006/customXml" ds:itemID="{2C611249-EEAE-476D-8B41-8AFB1E1ADBD9}"/>
</file>

<file path=customXml/itemProps3.xml><?xml version="1.0" encoding="utf-8"?>
<ds:datastoreItem xmlns:ds="http://schemas.openxmlformats.org/officeDocument/2006/customXml" ds:itemID="{5BFB8501-8759-47B6-BC73-4D7F1F335E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2022-03-17T15:29:10Z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