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Data!$A$1:$G$75</definedName>
  </definedNames>
  <calcPr calcId="162913"/>
</workbook>
</file>

<file path=xl/calcChain.xml><?xml version="1.0" encoding="utf-8"?>
<calcChain xmlns="http://schemas.openxmlformats.org/spreadsheetml/2006/main"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1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1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1" i="1" s="1"/>
  <c r="I4" i="6" s="1"/>
  <c r="G53" i="1"/>
  <c r="G71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1" i="1" s="1"/>
  <c r="L4" i="6" s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1" i="1" l="1"/>
  <c r="H4" i="6" s="1"/>
</calcChain>
</file>

<file path=xl/sharedStrings.xml><?xml version="1.0" encoding="utf-8"?>
<sst xmlns="http://schemas.openxmlformats.org/spreadsheetml/2006/main" count="287" uniqueCount="64">
  <si>
    <t>Level of Care</t>
  </si>
  <si>
    <t>Specialty</t>
  </si>
  <si>
    <t>Age</t>
  </si>
  <si>
    <t>Rate Type</t>
  </si>
  <si>
    <t>Low Rate</t>
  </si>
  <si>
    <t>High Rate</t>
  </si>
  <si>
    <t>COMPSYCH Rate</t>
  </si>
  <si>
    <t>UNITED BEHAVIORAL HE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</si>
  <si>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</si>
  <si>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</si>
  <si>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</si>
  <si>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</si>
  <si>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</si>
  <si>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</si>
  <si>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</si>
  <si>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</si>
  <si>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</si>
  <si>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</si>
  <si>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</si>
  <si>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</si>
  <si>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</si>
  <si>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</si>
  <si>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</si>
  <si>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</si>
  <si>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</si>
  <si>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</si>
  <si>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</si>
  <si>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</si>
  <si>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</si>
  <si>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MULTIPLAN Rate</t>
  </si>
  <si>
    <t>TRICARE WEST HN Rate</t>
  </si>
  <si>
    <t>Inpatient - ALL</t>
  </si>
  <si>
    <t>Adult</t>
  </si>
  <si>
    <t>Case Rate/DRG</t>
  </si>
  <si>
    <t>Inpatient - Detox</t>
  </si>
  <si>
    <t>IOP - SUD</t>
  </si>
  <si>
    <t>AETNA MANAGED MEDICA Rate</t>
  </si>
  <si>
    <t>AHCCCS-AZ COMPLETE H Rate</t>
  </si>
  <si>
    <t>AHCCCS-BANNER UNIVER Rate</t>
  </si>
  <si>
    <t>AHCCCS MAGELLAN COMP Rate</t>
  </si>
  <si>
    <t>AHCCCS-MERCY CARE PL Rate</t>
  </si>
  <si>
    <t>AHCCCS STEWARD HEALT Rate</t>
  </si>
  <si>
    <t>AHCCCS-UHC COMMUNITY Rate</t>
  </si>
  <si>
    <t>AHCCCS-WELLCARE/CARE Rate</t>
  </si>
  <si>
    <t>BCBS /P Rate</t>
  </si>
  <si>
    <t>BCBS BLUE CHOICE HMO Rate</t>
  </si>
  <si>
    <t>BEACON HLTH OPTION/V Rate</t>
  </si>
  <si>
    <t>CIGNA Rate</t>
  </si>
  <si>
    <t>HOLMAN GROUP Rate</t>
  </si>
  <si>
    <t>HUMANA PPO Rate</t>
  </si>
  <si>
    <t>MAGELLAN HEALTH Rate</t>
  </si>
  <si>
    <t>MAGELLAN MANAGED MED Rate</t>
  </si>
  <si>
    <t>MERCY CARE ADV MNGD Rate</t>
  </si>
  <si>
    <t>MHN COMM/HMO/PPO Rate</t>
  </si>
  <si>
    <t>MINES AND ASSOCIATES Rate</t>
  </si>
  <si>
    <t>STEWARD HLTH CHOICE Rate</t>
  </si>
  <si>
    <t>TRIWEST HEALTHCARE A Rate</t>
  </si>
  <si>
    <t>UHC DUAL COMPLETE MN Rate</t>
  </si>
  <si>
    <t>WELLCARE/CARE 1ST MN Rate</t>
  </si>
  <si>
    <t>% of Medicare PPS</t>
  </si>
  <si>
    <t>Inpatient - Dual Diagnosis</t>
  </si>
  <si>
    <t>Intensive Outpatient - ALL</t>
  </si>
  <si>
    <t>Per Hour/Unit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</si>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</sst>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4" sqref="G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28</v>
      </c>
    </row>
    <row r="2" spans="1:12">
      <c r="B2" s="24" t="s">
        <v>15</v>
      </c>
      <c r="C2" s="24"/>
      <c r="D2" s="24"/>
      <c r="E2" s="24"/>
      <c r="F2" s="24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7</v>
      </c>
      <c r="C4" s="10" t="s">
        <v>8</v>
      </c>
      <c r="D4" s="10" t="s">
        <v>23</v>
      </c>
      <c r="E4" s="10" t="s">
        <v>32</v>
      </c>
      <c r="F4" s="10" t="s">
        <v>9</v>
      </c>
      <c r="G4" s="11">
        <f>IF(Data!$G$71&gt;1,"Error",MAX(Data!G53:G70))</f>
        <v>124</v>
      </c>
      <c r="H4" s="12">
        <f>IF(Data!$J$71&gt;1,"Error",IF(Data!$J$71=0,"N/A",MAX(Data!J53:BD70)))</f>
        <v>932</v>
      </c>
      <c r="I4" s="12">
        <f>IF(Data!$H$71&gt;1,"Error",SUM(Data!H53:H70))</f>
        <v>849.05</v>
      </c>
      <c r="J4" s="12">
        <f>IF(Data!$I$71&gt;1,"Error",SUM(Data!I53:I70))</f>
        <v>1130</v>
      </c>
      <c r="K4" s="12">
        <f>IF(Data!$E$71&gt;1,"Error",SUM(Data!E53:E70))</f>
        <v>2215</v>
      </c>
      <c r="L4" s="12">
        <f>IF(Data!$F$71&gt;1,"Error",SUM(Data!F53:F70))</f>
        <v>2215</v>
      </c>
    </row>
    <row r="7" spans="1:12" hidden="1" outlineLevel="1">
      <c r="B7" s="18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22</v>
      </c>
      <c r="C8" t="s">
        <v>8</v>
      </c>
      <c r="D8" t="s">
        <v>31</v>
      </c>
      <c r="E8" t="s">
        <v>32</v>
      </c>
      <c r="F8" t="s">
        <v>59</v>
      </c>
    </row>
    <row r="9" spans="1:12" ht="30" hidden="1" outlineLevel="1">
      <c r="B9" s="18" t="s">
        <v>36</v>
      </c>
      <c r="C9" t="s">
        <v>24</v>
      </c>
      <c r="D9" t="s">
        <v>34</v>
      </c>
      <c r="E9"/>
      <c r="F9" t="s">
        <v>9</v>
      </c>
    </row>
    <row r="10" spans="1:12" hidden="1" outlineLevel="1">
      <c r="B10" s="18" t="s">
        <v>37</v>
      </c>
      <c r="C10" s="13"/>
      <c r="D10" t="s">
        <v>60</v>
      </c>
      <c r="E10"/>
      <c r="F10" t="s">
        <v>33</v>
      </c>
    </row>
    <row r="11" spans="1:12" ht="30" hidden="1" outlineLevel="1">
      <c r="B11" s="18" t="s">
        <v>38</v>
      </c>
      <c r="C11"/>
      <c r="D11" t="s">
        <v>23</v>
      </c>
      <c r="E11"/>
      <c r="F11" t="s">
        <v>62</v>
      </c>
    </row>
    <row r="12" spans="1:12" ht="30" hidden="1" outlineLevel="1">
      <c r="B12" s="18" t="s">
        <v>39</v>
      </c>
      <c r="C12"/>
      <c r="D12" t="s">
        <v>61</v>
      </c>
      <c r="E12"/>
      <c r="F12" t="s">
        <v>10</v>
      </c>
    </row>
    <row r="13" spans="1:12" hidden="1" outlineLevel="1">
      <c r="B13" s="18" t="s">
        <v>40</v>
      </c>
      <c r="C13"/>
      <c r="D13" t="s">
        <v>25</v>
      </c>
      <c r="E13"/>
      <c r="F13"/>
    </row>
    <row r="14" spans="1:12" hidden="1" outlineLevel="1">
      <c r="B14" s="18" t="s">
        <v>41</v>
      </c>
      <c r="C14"/>
      <c r="D14" t="s">
        <v>35</v>
      </c>
      <c r="E14"/>
      <c r="F14"/>
    </row>
    <row r="15" spans="1:12" ht="30" hidden="1" outlineLevel="1">
      <c r="B15" s="18" t="s">
        <v>42</v>
      </c>
      <c r="C15"/>
      <c r="D15" t="s">
        <v>26</v>
      </c>
      <c r="E15"/>
      <c r="F15"/>
    </row>
    <row r="16" spans="1:12" ht="30" hidden="1" outlineLevel="1">
      <c r="B16" s="18" t="s">
        <v>43</v>
      </c>
      <c r="C16"/>
      <c r="D16" t="s">
        <v>27</v>
      </c>
      <c r="E16"/>
      <c r="F16"/>
    </row>
    <row r="17" spans="2:6" hidden="1" outlineLevel="1">
      <c r="B17" s="18" t="s">
        <v>44</v>
      </c>
      <c r="C17"/>
      <c r="D17" t="s">
        <v>63</v>
      </c>
      <c r="E17"/>
      <c r="F17"/>
    </row>
    <row r="18" spans="2:6" hidden="1" outlineLevel="1">
      <c r="B18" s="18" t="s">
        <v>45</v>
      </c>
      <c r="C18"/>
      <c r="D18"/>
      <c r="E18"/>
      <c r="F18"/>
    </row>
    <row r="19" spans="2:6" hidden="1" outlineLevel="1">
      <c r="B19" s="18" t="s">
        <v>46</v>
      </c>
      <c r="C19"/>
      <c r="D19"/>
      <c r="E19"/>
      <c r="F19"/>
    </row>
    <row r="20" spans="2:6" hidden="1" outlineLevel="1">
      <c r="B20" s="18" t="s">
        <v>47</v>
      </c>
      <c r="C20"/>
      <c r="D20"/>
      <c r="E20"/>
      <c r="F20"/>
    </row>
    <row r="21" spans="2:6" hidden="1" outlineLevel="1">
      <c r="B21" s="18" t="s">
        <v>6</v>
      </c>
      <c r="C21"/>
      <c r="D21"/>
      <c r="E21"/>
      <c r="F21"/>
    </row>
    <row r="22" spans="2:6" hidden="1" outlineLevel="1">
      <c r="B22" s="18" t="s">
        <v>48</v>
      </c>
      <c r="C22"/>
      <c r="D22"/>
      <c r="E22"/>
      <c r="F22"/>
    </row>
    <row r="23" spans="2:6" hidden="1" outlineLevel="1">
      <c r="B23" s="18" t="s">
        <v>49</v>
      </c>
      <c r="C23"/>
      <c r="D23"/>
      <c r="E23"/>
      <c r="F23"/>
    </row>
    <row r="24" spans="2:6" hidden="1" outlineLevel="1">
      <c r="B24" s="18" t="s">
        <v>50</v>
      </c>
      <c r="C24"/>
      <c r="D24"/>
      <c r="E24"/>
      <c r="F24"/>
    </row>
    <row r="25" spans="2:6" ht="30" hidden="1" outlineLevel="1">
      <c r="B25" s="18" t="s">
        <v>51</v>
      </c>
      <c r="C25"/>
      <c r="D25"/>
      <c r="E25"/>
      <c r="F25"/>
    </row>
    <row r="26" spans="2:6" hidden="1" outlineLevel="1">
      <c r="B26" s="18" t="s">
        <v>52</v>
      </c>
      <c r="C26"/>
      <c r="D26"/>
      <c r="E26"/>
      <c r="F26"/>
    </row>
    <row r="27" spans="2:6" hidden="1" outlineLevel="1">
      <c r="B27" s="18" t="s">
        <v>53</v>
      </c>
      <c r="C27"/>
      <c r="D27"/>
      <c r="E27"/>
      <c r="F27"/>
    </row>
    <row r="28" spans="2:6" hidden="1" outlineLevel="1">
      <c r="B28" s="18" t="s">
        <v>54</v>
      </c>
      <c r="C28"/>
      <c r="D28"/>
      <c r="E28"/>
      <c r="F28"/>
    </row>
    <row r="29" spans="2:6" hidden="1" outlineLevel="1">
      <c r="B29" s="18" t="s">
        <v>29</v>
      </c>
      <c r="C29"/>
      <c r="D29"/>
      <c r="E29"/>
      <c r="F29"/>
    </row>
    <row r="30" spans="2:6" hidden="1" outlineLevel="1">
      <c r="B30" s="18" t="s">
        <v>55</v>
      </c>
      <c r="C30"/>
      <c r="D30"/>
      <c r="E30"/>
      <c r="F30"/>
    </row>
    <row r="31" spans="2:6" hidden="1" outlineLevel="1">
      <c r="B31" s="18" t="s">
        <v>30</v>
      </c>
      <c r="C31"/>
      <c r="D31"/>
      <c r="E31"/>
      <c r="F31"/>
    </row>
    <row r="32" spans="2:6" hidden="1" outlineLevel="1">
      <c r="B32" s="18" t="s">
        <v>56</v>
      </c>
      <c r="C32"/>
      <c r="D32"/>
      <c r="E32"/>
      <c r="F32"/>
    </row>
    <row r="33" spans="2:6" ht="30" hidden="1" outlineLevel="1">
      <c r="B33" s="18" t="s">
        <v>57</v>
      </c>
      <c r="C33"/>
      <c r="D33"/>
      <c r="E33"/>
      <c r="F33"/>
    </row>
    <row r="34" spans="2:6" hidden="1" outlineLevel="1">
      <c r="B34" s="18" t="s">
        <v>7</v>
      </c>
      <c r="C34"/>
      <c r="D34"/>
      <c r="E34"/>
      <c r="F34"/>
    </row>
    <row r="35" spans="2:6" hidden="1" outlineLevel="1">
      <c r="B35" s="18" t="s">
        <v>58</v>
      </c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$D$8:$D$17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$B$8:$B$35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1"/>
  <sheetViews>
    <sheetView topLeftCell="A49" workbookViewId="0">
      <selection activeCell="J52" sqref="J52:AK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" t="s">
        <v>16</v>
      </c>
      <c r="B1" s="1" t="s">
        <v>1</v>
      </c>
      <c r="C1" s="1" t="s">
        <v>2</v>
      </c>
      <c r="D1" s="1" t="s">
        <v>3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36</v>
      </c>
      <c r="L1" s="2" t="s">
        <v>37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6</v>
      </c>
      <c r="X1" s="2" t="s">
        <v>48</v>
      </c>
      <c r="Y1" s="2" t="s">
        <v>49</v>
      </c>
      <c r="Z1" s="2" t="s">
        <v>50</v>
      </c>
      <c r="AA1" s="2" t="s">
        <v>51</v>
      </c>
      <c r="AB1" s="2" t="s">
        <v>52</v>
      </c>
      <c r="AC1" s="2" t="s">
        <v>53</v>
      </c>
      <c r="AD1" s="2" t="s">
        <v>54</v>
      </c>
      <c r="AE1" s="2" t="s">
        <v>29</v>
      </c>
      <c r="AF1" s="2" t="s">
        <v>55</v>
      </c>
      <c r="AG1" s="2" t="s">
        <v>30</v>
      </c>
      <c r="AH1" s="2" t="s">
        <v>56</v>
      </c>
      <c r="AI1" s="2" t="s">
        <v>57</v>
      </c>
      <c r="AJ1" s="2" t="s">
        <v>7</v>
      </c>
      <c r="AK1" s="2" t="s">
        <v>58</v>
      </c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8</v>
      </c>
      <c r="B2" t="s">
        <v>31</v>
      </c>
      <c r="C2" t="s">
        <v>32</v>
      </c>
      <c r="D2" t="s">
        <v>59</v>
      </c>
      <c r="E2" s="3">
        <v>2215</v>
      </c>
      <c r="F2" s="3">
        <v>2215</v>
      </c>
      <c r="G2" s="21">
        <v>124</v>
      </c>
      <c r="H2" s="22">
        <v>100</v>
      </c>
      <c r="I2" s="22">
        <v>100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100</v>
      </c>
      <c r="AB2" s="23">
        <v>100</v>
      </c>
      <c r="AC2" s="23">
        <v>0</v>
      </c>
      <c r="AD2" s="23">
        <v>0</v>
      </c>
      <c r="AE2" s="23">
        <v>0</v>
      </c>
      <c r="AF2" s="23">
        <v>100</v>
      </c>
      <c r="AG2" s="23">
        <v>0</v>
      </c>
      <c r="AH2" s="23">
        <v>0</v>
      </c>
      <c r="AI2" s="23">
        <v>100</v>
      </c>
      <c r="AJ2" s="23">
        <v>0</v>
      </c>
      <c r="AK2" s="23">
        <v>100</v>
      </c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8</v>
      </c>
      <c r="B3" t="s">
        <v>31</v>
      </c>
      <c r="C3" t="s">
        <v>32</v>
      </c>
      <c r="D3" t="s">
        <v>9</v>
      </c>
      <c r="E3" s="3">
        <v>2215</v>
      </c>
      <c r="F3" s="3">
        <v>2215</v>
      </c>
      <c r="G3" s="21">
        <v>124</v>
      </c>
      <c r="H3" s="22">
        <v>750</v>
      </c>
      <c r="I3" s="22">
        <v>1366</v>
      </c>
      <c r="J3" s="23">
        <v>1164</v>
      </c>
      <c r="K3" s="23">
        <v>1164</v>
      </c>
      <c r="L3" s="23">
        <v>0</v>
      </c>
      <c r="M3" s="23">
        <v>0</v>
      </c>
      <c r="N3" s="23">
        <v>0</v>
      </c>
      <c r="O3" s="23">
        <v>0</v>
      </c>
      <c r="P3" s="23">
        <v>924.83</v>
      </c>
      <c r="Q3" s="23">
        <v>0</v>
      </c>
      <c r="R3" s="23">
        <v>0</v>
      </c>
      <c r="S3" s="23">
        <v>0</v>
      </c>
      <c r="T3" s="23">
        <v>750</v>
      </c>
      <c r="U3" s="23">
        <v>1176</v>
      </c>
      <c r="V3" s="23">
        <v>0</v>
      </c>
      <c r="W3" s="23">
        <v>1366</v>
      </c>
      <c r="X3" s="23">
        <v>0</v>
      </c>
      <c r="Y3" s="23">
        <v>1027</v>
      </c>
      <c r="Z3" s="23">
        <v>1034</v>
      </c>
      <c r="AA3" s="23">
        <v>0</v>
      </c>
      <c r="AB3" s="23">
        <v>0</v>
      </c>
      <c r="AC3" s="23">
        <v>2251</v>
      </c>
      <c r="AD3" s="23">
        <v>1191</v>
      </c>
      <c r="AE3" s="23">
        <v>1200</v>
      </c>
      <c r="AF3" s="23">
        <v>0</v>
      </c>
      <c r="AG3" s="23">
        <v>1263.22</v>
      </c>
      <c r="AH3" s="23">
        <v>0</v>
      </c>
      <c r="AI3" s="23">
        <v>0</v>
      </c>
      <c r="AJ3" s="23">
        <v>0</v>
      </c>
      <c r="AK3" s="23">
        <v>0</v>
      </c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8</v>
      </c>
      <c r="B4" t="s">
        <v>34</v>
      </c>
      <c r="C4" t="s">
        <v>32</v>
      </c>
      <c r="D4" t="s">
        <v>33</v>
      </c>
      <c r="E4" s="3">
        <v>2215</v>
      </c>
      <c r="F4" s="3">
        <v>2215</v>
      </c>
      <c r="G4" s="21">
        <v>126</v>
      </c>
      <c r="H4" s="22">
        <v>1058.55</v>
      </c>
      <c r="I4" s="22">
        <v>1058.55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1058.55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8</v>
      </c>
      <c r="B5" t="s">
        <v>34</v>
      </c>
      <c r="C5" t="s">
        <v>32</v>
      </c>
      <c r="D5" t="s">
        <v>9</v>
      </c>
      <c r="E5" s="3">
        <v>2215</v>
      </c>
      <c r="F5" s="3">
        <v>2215</v>
      </c>
      <c r="G5" s="21">
        <v>126</v>
      </c>
      <c r="H5" s="22">
        <v>773.16</v>
      </c>
      <c r="I5" s="22">
        <v>1130</v>
      </c>
      <c r="J5" s="23">
        <v>0</v>
      </c>
      <c r="K5" s="23">
        <v>0</v>
      </c>
      <c r="L5" s="23">
        <v>827.29</v>
      </c>
      <c r="M5" s="23">
        <v>773.16</v>
      </c>
      <c r="N5" s="23">
        <v>850.47</v>
      </c>
      <c r="O5" s="23">
        <v>773.16</v>
      </c>
      <c r="P5" s="23">
        <v>0</v>
      </c>
      <c r="Q5" s="23">
        <v>773.16</v>
      </c>
      <c r="R5" s="23">
        <v>773.16</v>
      </c>
      <c r="S5" s="23">
        <v>0</v>
      </c>
      <c r="T5" s="23">
        <v>0</v>
      </c>
      <c r="U5" s="23">
        <v>0</v>
      </c>
      <c r="V5" s="23">
        <v>1130</v>
      </c>
      <c r="W5" s="23">
        <v>0</v>
      </c>
      <c r="X5" s="23">
        <v>990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932</v>
      </c>
      <c r="AK5" s="23">
        <v>0</v>
      </c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8</v>
      </c>
      <c r="B6" t="s">
        <v>60</v>
      </c>
      <c r="C6" t="s">
        <v>32</v>
      </c>
      <c r="D6" t="s">
        <v>59</v>
      </c>
      <c r="E6" s="3">
        <v>2215</v>
      </c>
      <c r="F6" s="3">
        <v>2215</v>
      </c>
      <c r="G6" s="21">
        <v>124</v>
      </c>
      <c r="H6" s="22">
        <v>100</v>
      </c>
      <c r="I6" s="22">
        <v>100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100</v>
      </c>
      <c r="AI6" s="23">
        <v>100</v>
      </c>
      <c r="AJ6" s="23">
        <v>0</v>
      </c>
      <c r="AK6" s="23">
        <v>0</v>
      </c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8</v>
      </c>
      <c r="B7" t="s">
        <v>60</v>
      </c>
      <c r="C7" t="s">
        <v>32</v>
      </c>
      <c r="D7" t="s">
        <v>9</v>
      </c>
      <c r="E7" s="3">
        <v>2215</v>
      </c>
      <c r="F7" s="3">
        <v>2215</v>
      </c>
      <c r="G7" s="21">
        <v>124</v>
      </c>
      <c r="H7" s="22">
        <v>700</v>
      </c>
      <c r="I7" s="22">
        <v>1288</v>
      </c>
      <c r="J7" s="23">
        <v>0</v>
      </c>
      <c r="K7" s="23">
        <v>900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950</v>
      </c>
      <c r="V7" s="23">
        <v>0</v>
      </c>
      <c r="W7" s="23">
        <v>1288</v>
      </c>
      <c r="X7" s="23">
        <v>0</v>
      </c>
      <c r="Y7" s="23">
        <v>950</v>
      </c>
      <c r="Z7" s="23">
        <v>700</v>
      </c>
      <c r="AA7" s="23">
        <v>0</v>
      </c>
      <c r="AB7" s="23">
        <v>0</v>
      </c>
      <c r="AC7" s="23">
        <v>0</v>
      </c>
      <c r="AD7" s="23">
        <v>990</v>
      </c>
      <c r="AE7" s="23">
        <v>900</v>
      </c>
      <c r="AF7" s="23">
        <v>885</v>
      </c>
      <c r="AG7" s="23">
        <v>0</v>
      </c>
      <c r="AH7" s="23">
        <v>0</v>
      </c>
      <c r="AI7" s="23">
        <v>0</v>
      </c>
      <c r="AJ7" s="23">
        <v>800</v>
      </c>
      <c r="AK7" s="23">
        <v>0</v>
      </c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8</v>
      </c>
      <c r="B8" t="s">
        <v>23</v>
      </c>
      <c r="C8" t="s">
        <v>32</v>
      </c>
      <c r="D8" t="s">
        <v>33</v>
      </c>
      <c r="E8" s="3">
        <v>2215</v>
      </c>
      <c r="F8" s="3">
        <v>2215</v>
      </c>
      <c r="G8" s="21">
        <v>124</v>
      </c>
      <c r="H8" s="22">
        <v>947.49</v>
      </c>
      <c r="I8" s="22">
        <v>947.49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947.49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8</v>
      </c>
      <c r="B9" t="s">
        <v>23</v>
      </c>
      <c r="C9" t="s">
        <v>32</v>
      </c>
      <c r="D9" t="s">
        <v>9</v>
      </c>
      <c r="E9" s="3">
        <v>2215</v>
      </c>
      <c r="F9" s="3">
        <v>2215</v>
      </c>
      <c r="G9" s="21">
        <v>124</v>
      </c>
      <c r="H9" s="22">
        <v>849.05</v>
      </c>
      <c r="I9" s="22">
        <v>1130</v>
      </c>
      <c r="J9" s="23">
        <v>900</v>
      </c>
      <c r="K9" s="23">
        <v>0</v>
      </c>
      <c r="L9" s="23">
        <v>938.44</v>
      </c>
      <c r="M9" s="23">
        <v>853.12</v>
      </c>
      <c r="N9" s="23">
        <v>1863.4</v>
      </c>
      <c r="O9" s="23">
        <v>853.12</v>
      </c>
      <c r="P9" s="23">
        <v>0</v>
      </c>
      <c r="Q9" s="23">
        <v>878.71</v>
      </c>
      <c r="R9" s="23">
        <v>1702.17</v>
      </c>
      <c r="S9" s="23">
        <v>0</v>
      </c>
      <c r="T9" s="23">
        <v>0</v>
      </c>
      <c r="U9" s="23">
        <v>0</v>
      </c>
      <c r="V9" s="23">
        <v>2005</v>
      </c>
      <c r="W9" s="23">
        <v>0</v>
      </c>
      <c r="X9" s="23">
        <v>1070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932</v>
      </c>
      <c r="AK9" s="23">
        <v>0</v>
      </c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24</v>
      </c>
      <c r="B10" t="s">
        <v>61</v>
      </c>
      <c r="C10" t="s">
        <v>32</v>
      </c>
      <c r="D10" t="s">
        <v>59</v>
      </c>
      <c r="E10" s="3">
        <v>772.5</v>
      </c>
      <c r="F10" s="3">
        <v>772.5</v>
      </c>
      <c r="G10" s="21">
        <v>905</v>
      </c>
      <c r="H10" s="22">
        <v>100</v>
      </c>
      <c r="I10" s="22">
        <v>100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100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24</v>
      </c>
      <c r="B11" t="s">
        <v>61</v>
      </c>
      <c r="C11" t="s">
        <v>32</v>
      </c>
      <c r="D11" t="s">
        <v>9</v>
      </c>
      <c r="E11" s="3">
        <v>772.5</v>
      </c>
      <c r="F11" s="3">
        <v>772.5</v>
      </c>
      <c r="G11" s="21">
        <v>905</v>
      </c>
      <c r="H11" s="22">
        <v>182.61</v>
      </c>
      <c r="I11" s="22">
        <v>404</v>
      </c>
      <c r="J11" s="23">
        <v>226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182.61</v>
      </c>
      <c r="S11" s="23">
        <v>0</v>
      </c>
      <c r="T11" s="23">
        <v>0</v>
      </c>
      <c r="U11" s="23">
        <v>0</v>
      </c>
      <c r="V11" s="23">
        <v>282</v>
      </c>
      <c r="W11" s="23">
        <v>404</v>
      </c>
      <c r="X11" s="23">
        <v>0</v>
      </c>
      <c r="Y11" s="23">
        <v>0</v>
      </c>
      <c r="Z11" s="23">
        <v>244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218</v>
      </c>
      <c r="AK11" s="23">
        <v>0</v>
      </c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24</v>
      </c>
      <c r="B12" t="s">
        <v>61</v>
      </c>
      <c r="C12" t="s">
        <v>32</v>
      </c>
      <c r="D12" t="s">
        <v>62</v>
      </c>
      <c r="E12" s="3">
        <v>772.5</v>
      </c>
      <c r="F12" s="3">
        <v>772.5</v>
      </c>
      <c r="G12" s="21">
        <v>905</v>
      </c>
      <c r="H12" s="22">
        <v>54.28</v>
      </c>
      <c r="I12" s="22">
        <v>62.39</v>
      </c>
      <c r="J12" s="23">
        <v>0</v>
      </c>
      <c r="K12" s="23">
        <v>0</v>
      </c>
      <c r="L12" s="23">
        <v>0</v>
      </c>
      <c r="M12" s="23">
        <v>54.28</v>
      </c>
      <c r="N12" s="23">
        <v>62.39</v>
      </c>
      <c r="O12" s="23">
        <v>56.72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24</v>
      </c>
      <c r="B13" t="s">
        <v>61</v>
      </c>
      <c r="C13" t="s">
        <v>32</v>
      </c>
      <c r="D13" t="s">
        <v>10</v>
      </c>
      <c r="E13" s="3">
        <v>772.5</v>
      </c>
      <c r="F13" s="3">
        <v>772.5</v>
      </c>
      <c r="G13" s="21">
        <v>905</v>
      </c>
      <c r="H13" s="22">
        <v>200</v>
      </c>
      <c r="I13" s="22">
        <v>453.15</v>
      </c>
      <c r="J13" s="23">
        <v>0</v>
      </c>
      <c r="K13" s="23">
        <v>226</v>
      </c>
      <c r="L13" s="23">
        <v>200</v>
      </c>
      <c r="M13" s="23">
        <v>0</v>
      </c>
      <c r="N13" s="23">
        <v>0</v>
      </c>
      <c r="O13" s="23">
        <v>0</v>
      </c>
      <c r="P13" s="23">
        <v>209</v>
      </c>
      <c r="Q13" s="23">
        <v>453.15</v>
      </c>
      <c r="R13" s="23">
        <v>0</v>
      </c>
      <c r="S13" s="23">
        <v>0</v>
      </c>
      <c r="T13" s="23">
        <v>0</v>
      </c>
      <c r="U13" s="23">
        <v>252</v>
      </c>
      <c r="V13" s="23">
        <v>0</v>
      </c>
      <c r="W13" s="23">
        <v>0</v>
      </c>
      <c r="X13" s="23">
        <v>276.75</v>
      </c>
      <c r="Y13" s="23">
        <v>278</v>
      </c>
      <c r="Z13" s="23">
        <v>0</v>
      </c>
      <c r="AA13" s="23">
        <v>219.64</v>
      </c>
      <c r="AB13" s="23">
        <v>219.64</v>
      </c>
      <c r="AC13" s="23">
        <v>352</v>
      </c>
      <c r="AD13" s="23">
        <v>312</v>
      </c>
      <c r="AE13" s="23">
        <v>343</v>
      </c>
      <c r="AF13" s="23">
        <v>0</v>
      </c>
      <c r="AG13" s="23">
        <v>206.33</v>
      </c>
      <c r="AH13" s="23">
        <v>227.86</v>
      </c>
      <c r="AI13" s="23">
        <v>218</v>
      </c>
      <c r="AJ13" s="23">
        <v>0</v>
      </c>
      <c r="AK13" s="23">
        <v>208</v>
      </c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24</v>
      </c>
      <c r="B14" t="s">
        <v>25</v>
      </c>
      <c r="C14" t="s">
        <v>32</v>
      </c>
      <c r="D14" t="s">
        <v>10</v>
      </c>
      <c r="E14" s="3">
        <v>772.5</v>
      </c>
      <c r="F14" s="3">
        <v>772.5</v>
      </c>
      <c r="G14" s="21">
        <v>905</v>
      </c>
      <c r="H14" s="22">
        <v>219.64</v>
      </c>
      <c r="I14" s="22">
        <v>261.36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261.36</v>
      </c>
      <c r="T14" s="23">
        <v>258.39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219.64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24</v>
      </c>
      <c r="B15" t="s">
        <v>35</v>
      </c>
      <c r="C15" t="s">
        <v>32</v>
      </c>
      <c r="D15" t="s">
        <v>10</v>
      </c>
      <c r="E15" s="3">
        <v>772.5</v>
      </c>
      <c r="F15" s="3">
        <v>772.5</v>
      </c>
      <c r="G15" s="21">
        <v>906</v>
      </c>
      <c r="H15" s="22">
        <v>143.47999999999999</v>
      </c>
      <c r="I15" s="22">
        <v>145.13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145.13</v>
      </c>
      <c r="T15" s="23">
        <v>143.47999999999999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24</v>
      </c>
      <c r="B16" t="s">
        <v>26</v>
      </c>
      <c r="C16" t="s">
        <v>32</v>
      </c>
      <c r="D16" t="s">
        <v>9</v>
      </c>
      <c r="E16" s="3">
        <v>1081.5</v>
      </c>
      <c r="F16" s="3">
        <v>1081.5</v>
      </c>
      <c r="G16" s="21">
        <v>912</v>
      </c>
      <c r="H16" s="22">
        <v>182.61</v>
      </c>
      <c r="I16" s="22">
        <v>683</v>
      </c>
      <c r="J16" s="23">
        <v>452</v>
      </c>
      <c r="K16" s="23">
        <v>0</v>
      </c>
      <c r="L16" s="23">
        <v>0</v>
      </c>
      <c r="M16" s="23">
        <v>0</v>
      </c>
      <c r="N16" s="23">
        <v>0</v>
      </c>
      <c r="O16" s="23">
        <v>182.61</v>
      </c>
      <c r="P16" s="23">
        <v>0</v>
      </c>
      <c r="Q16" s="23">
        <v>0</v>
      </c>
      <c r="R16" s="23">
        <v>243.48</v>
      </c>
      <c r="S16" s="23">
        <v>0</v>
      </c>
      <c r="T16" s="23">
        <v>0</v>
      </c>
      <c r="U16" s="23">
        <v>0</v>
      </c>
      <c r="V16" s="23">
        <v>450</v>
      </c>
      <c r="W16" s="23">
        <v>683</v>
      </c>
      <c r="X16" s="23">
        <v>0</v>
      </c>
      <c r="Y16" s="23">
        <v>0</v>
      </c>
      <c r="Z16" s="23">
        <v>467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404</v>
      </c>
      <c r="AK16" s="23">
        <v>0</v>
      </c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24</v>
      </c>
      <c r="B17" t="s">
        <v>26</v>
      </c>
      <c r="C17" t="s">
        <v>32</v>
      </c>
      <c r="D17" t="s">
        <v>10</v>
      </c>
      <c r="E17" s="3">
        <v>1081.5</v>
      </c>
      <c r="F17" s="3">
        <v>1081.5</v>
      </c>
      <c r="G17" s="21">
        <v>912</v>
      </c>
      <c r="H17" s="22">
        <v>219.64</v>
      </c>
      <c r="I17" s="22">
        <v>593</v>
      </c>
      <c r="J17" s="23">
        <v>0</v>
      </c>
      <c r="K17" s="23">
        <v>452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269.7</v>
      </c>
      <c r="U17" s="23">
        <v>555</v>
      </c>
      <c r="V17" s="23">
        <v>0</v>
      </c>
      <c r="W17" s="23">
        <v>0</v>
      </c>
      <c r="X17" s="23">
        <v>385</v>
      </c>
      <c r="Y17" s="23">
        <v>463</v>
      </c>
      <c r="Z17" s="23">
        <v>0</v>
      </c>
      <c r="AA17" s="23">
        <v>0</v>
      </c>
      <c r="AB17" s="23">
        <v>254.72</v>
      </c>
      <c r="AC17" s="23">
        <v>593</v>
      </c>
      <c r="AD17" s="23">
        <v>463</v>
      </c>
      <c r="AE17" s="23">
        <v>550</v>
      </c>
      <c r="AF17" s="23">
        <v>219.64</v>
      </c>
      <c r="AG17" s="23">
        <v>262.08</v>
      </c>
      <c r="AH17" s="23">
        <v>255.49</v>
      </c>
      <c r="AI17" s="23">
        <v>404</v>
      </c>
      <c r="AJ17" s="23">
        <v>0</v>
      </c>
      <c r="AK17" s="23">
        <v>292</v>
      </c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24</v>
      </c>
      <c r="B18" t="s">
        <v>27</v>
      </c>
      <c r="C18" t="s">
        <v>32</v>
      </c>
      <c r="D18" t="s">
        <v>10</v>
      </c>
      <c r="E18" s="3">
        <v>1081.5</v>
      </c>
      <c r="F18" s="3">
        <v>1081.5</v>
      </c>
      <c r="G18" s="21">
        <v>912</v>
      </c>
      <c r="H18" s="22">
        <v>272.8</v>
      </c>
      <c r="I18" s="22">
        <v>272.8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272.8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24</v>
      </c>
      <c r="B19" t="s">
        <v>63</v>
      </c>
      <c r="C19" t="s">
        <v>32</v>
      </c>
      <c r="D19" t="s">
        <v>10</v>
      </c>
      <c r="E19" s="3">
        <v>1081.5</v>
      </c>
      <c r="F19" s="3">
        <v>1081.5</v>
      </c>
      <c r="G19" s="21">
        <v>913</v>
      </c>
      <c r="H19" s="22">
        <v>272.8</v>
      </c>
      <c r="I19" s="22">
        <v>272.8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272.8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" t="s">
        <v>16</v>
      </c>
      <c r="B52" s="1" t="s">
        <v>1</v>
      </c>
      <c r="C52" s="1" t="s">
        <v>2</v>
      </c>
      <c r="D52" s="1" t="s">
        <v>3</v>
      </c>
      <c r="E52" s="2" t="s">
        <v>17</v>
      </c>
      <c r="F52" s="2" t="s">
        <v>18</v>
      </c>
      <c r="G52" s="2" t="s">
        <v>19</v>
      </c>
      <c r="H52" s="2" t="s">
        <v>20</v>
      </c>
      <c r="I52" s="2" t="s">
        <v>21</v>
      </c>
      <c r="J52" s="2" t="s">
        <v>22</v>
      </c>
      <c r="K52" s="2" t="s">
        <v>36</v>
      </c>
      <c r="L52" s="2" t="s">
        <v>37</v>
      </c>
      <c r="M52" s="2" t="s">
        <v>38</v>
      </c>
      <c r="N52" s="2" t="s">
        <v>39</v>
      </c>
      <c r="O52" s="2" t="s">
        <v>40</v>
      </c>
      <c r="P52" s="2" t="s">
        <v>41</v>
      </c>
      <c r="Q52" s="2" t="s">
        <v>42</v>
      </c>
      <c r="R52" s="2" t="s">
        <v>43</v>
      </c>
      <c r="S52" s="2" t="s">
        <v>44</v>
      </c>
      <c r="T52" s="2" t="s">
        <v>45</v>
      </c>
      <c r="U52" s="2" t="s">
        <v>46</v>
      </c>
      <c r="V52" s="2" t="s">
        <v>47</v>
      </c>
      <c r="W52" s="2" t="s">
        <v>6</v>
      </c>
      <c r="X52" s="2" t="s">
        <v>48</v>
      </c>
      <c r="Y52" s="2" t="s">
        <v>49</v>
      </c>
      <c r="Z52" s="2" t="s">
        <v>50</v>
      </c>
      <c r="AA52" s="2" t="s">
        <v>51</v>
      </c>
      <c r="AB52" s="2" t="s">
        <v>52</v>
      </c>
      <c r="AC52" s="2" t="s">
        <v>53</v>
      </c>
      <c r="AD52" s="2" t="s">
        <v>54</v>
      </c>
      <c r="AE52" s="2" t="s">
        <v>29</v>
      </c>
      <c r="AF52" s="2" t="s">
        <v>55</v>
      </c>
      <c r="AG52" s="2" t="s">
        <v>30</v>
      </c>
      <c r="AH52" s="2" t="s">
        <v>56</v>
      </c>
      <c r="AI52" s="2" t="s">
        <v>57</v>
      </c>
      <c r="AJ52" s="2" t="s">
        <v>7</v>
      </c>
      <c r="AK52" s="2" t="s">
        <v>58</v>
      </c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8</v>
      </c>
      <c r="B53" t="s">
        <v>31</v>
      </c>
      <c r="C53" t="s">
        <v>32</v>
      </c>
      <c r="D53" t="s">
        <v>59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8</v>
      </c>
      <c r="B54" t="s">
        <v>31</v>
      </c>
      <c r="C54" t="s">
        <v>32</v>
      </c>
      <c r="D54" t="s">
        <v>9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8</v>
      </c>
      <c r="B55" t="s">
        <v>34</v>
      </c>
      <c r="C55" t="s">
        <v>32</v>
      </c>
      <c r="D55" t="s">
        <v>33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8</v>
      </c>
      <c r="B56" t="s">
        <v>34</v>
      </c>
      <c r="C56" t="s">
        <v>32</v>
      </c>
      <c r="D56" t="s">
        <v>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8</v>
      </c>
      <c r="B57" t="s">
        <v>60</v>
      </c>
      <c r="C57" t="s">
        <v>32</v>
      </c>
      <c r="D57" t="s">
        <v>59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8</v>
      </c>
      <c r="B58" t="s">
        <v>60</v>
      </c>
      <c r="C58" t="s">
        <v>32</v>
      </c>
      <c r="D58" t="s">
        <v>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8</v>
      </c>
      <c r="B59" t="s">
        <v>23</v>
      </c>
      <c r="C59" t="s">
        <v>32</v>
      </c>
      <c r="D59" t="s">
        <v>33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8</v>
      </c>
      <c r="B60" t="s">
        <v>23</v>
      </c>
      <c r="C60" t="s">
        <v>32</v>
      </c>
      <c r="D60" t="s">
        <v>9</v>
      </c>
      <c r="E60" s="4">
        <f>IF('Shoppable Services'!$F$4=$D60,1,0)*IF('Shoppable Services'!$E$4=$C60,1,0)*IF('Shoppable Services'!$D$4=$B60,1,0)*IF('Shoppable Services'!$C$4=$A60,1,0)*$E9</f>
        <v>2215</v>
      </c>
      <c r="F60" s="4">
        <f>IF('Shoppable Services'!$F$4=$D60,1,0)*IF('Shoppable Services'!$E$4=$C60,1,0)*IF('Shoppable Services'!$D$4=$B60,1,0)*IF('Shoppable Services'!$C$4=$A60,1,0)*$F9</f>
        <v>2215</v>
      </c>
      <c r="G60" s="4">
        <f>IF('Shoppable Services'!$F$4=$D60,1,0)*IF('Shoppable Services'!$E$4=$C60,1,0)*IF('Shoppable Services'!$D$4=$B60,1,0)*IF('Shoppable Services'!$C$4=$A60,1,0)*$G9</f>
        <v>124</v>
      </c>
      <c r="H60" s="4">
        <f>IF('Shoppable Services'!$F$4=$D60,1,0)*IF('Shoppable Services'!$E$4=$C60,1,0)*IF('Shoppable Services'!$D$4=$B60,1,0)*IF('Shoppable Services'!$C$4=$A60,1,0)*$H9</f>
        <v>849.05</v>
      </c>
      <c r="I60" s="4">
        <f>IF('Shoppable Services'!$F$4=$D60,1,0)*IF('Shoppable Services'!$E$4=$C60,1,0)*IF('Shoppable Services'!$D$4=$B60,1,0)*IF('Shoppable Services'!$C$4=$A60,1,0)*$I9</f>
        <v>1130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932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24</v>
      </c>
      <c r="B61" t="s">
        <v>61</v>
      </c>
      <c r="C61" t="s">
        <v>32</v>
      </c>
      <c r="D61" t="s">
        <v>59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24</v>
      </c>
      <c r="B62" t="s">
        <v>61</v>
      </c>
      <c r="C62" t="s">
        <v>32</v>
      </c>
      <c r="D62" t="s">
        <v>9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24</v>
      </c>
      <c r="B63" t="s">
        <v>61</v>
      </c>
      <c r="C63" t="s">
        <v>32</v>
      </c>
      <c r="D63" t="s">
        <v>62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24</v>
      </c>
      <c r="B64" t="s">
        <v>61</v>
      </c>
      <c r="C64" t="s">
        <v>32</v>
      </c>
      <c r="D64" t="s">
        <v>10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24</v>
      </c>
      <c r="B65" t="s">
        <v>25</v>
      </c>
      <c r="C65" t="s">
        <v>32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24</v>
      </c>
      <c r="B66" t="s">
        <v>35</v>
      </c>
      <c r="C66" t="s">
        <v>32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24</v>
      </c>
      <c r="B67" t="s">
        <v>26</v>
      </c>
      <c r="C67" t="s">
        <v>32</v>
      </c>
      <c r="D67" t="s">
        <v>9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24</v>
      </c>
      <c r="B68" t="s">
        <v>26</v>
      </c>
      <c r="C68" t="s">
        <v>32</v>
      </c>
      <c r="D68" t="s">
        <v>10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24</v>
      </c>
      <c r="B69" t="s">
        <v>27</v>
      </c>
      <c r="C69" t="s">
        <v>32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24</v>
      </c>
      <c r="B70" t="s">
        <v>63</v>
      </c>
      <c r="C70" t="s">
        <v>32</v>
      </c>
      <c r="D70" t="s">
        <v>10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E71" s="4">
        <f>COUNTIF(E53:E70,"&gt;0")</f>
        <v>1</v>
      </c>
      <c r="F71" s="4">
        <f>COUNTIF(F53:F70,"&gt;0")</f>
        <v>1</v>
      </c>
      <c r="G71" s="4">
        <f>COUNTIF(G53:G70,"&gt;0")</f>
        <v>1</v>
      </c>
      <c r="H71" s="4">
        <f>COUNTIF(H53:H70,"&gt;0")</f>
        <v>1</v>
      </c>
      <c r="I71" s="4">
        <f>COUNTIF(I53:I70,"&gt;0")</f>
        <v>1</v>
      </c>
      <c r="J71" s="4">
        <f>COUNTIF(J53:BE70,"&gt;0")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F5F95-6AC0-42D3-8734-70C3DED324AA}"/>
</file>

<file path=customXml/itemProps2.xml><?xml version="1.0" encoding="utf-8"?>
<ds:datastoreItem xmlns:ds="http://schemas.openxmlformats.org/officeDocument/2006/customXml" ds:itemID="{8D3D8EC7-C366-4130-9D1D-FCA2C5E2D6BA}"/>
</file>

<file path=customXml/itemProps3.xml><?xml version="1.0" encoding="utf-8"?>
<ds:datastoreItem xmlns:ds="http://schemas.openxmlformats.org/officeDocument/2006/customXml" ds:itemID="{34D0261A-F975-437E-ACCB-A723E02A3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2022-02-02T20:18:56Z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