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Data!$A$1:$G$81</definedName>
  </definedNames>
  <calcPr calcId="162913"/>
</workbook>
</file>

<file path=xl/calcChain.xml><?xml version="1.0" encoding="utf-8"?>
<calcChain xmlns="http://schemas.openxmlformats.org/spreadsheetml/2006/main"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7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77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77" i="1" s="1"/>
  <c r="I4" i="6" s="1"/>
  <c r="G53" i="1"/>
  <c r="G77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77" i="1" s="1"/>
  <c r="L4" i="6" s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77" i="1" l="1"/>
  <c r="H4" i="6" s="1"/>
</calcChain>
</file>

<file path=xl/sharedStrings.xml><?xml version="1.0" encoding="utf-8"?>
<sst xmlns="http://schemas.openxmlformats.org/spreadsheetml/2006/main" count="354" uniqueCount="67">
  <si>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</si>
  <si>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</si>
  <si>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</si>
  <si>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</si>
  <si>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</si>
  <si>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</si>
  <si>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</si>
  <si>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</si>
  <si>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</si>
  <si>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</si>
  <si>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</si>
  <si>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</si>
  <si>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</si>
  <si>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</si>
  <si>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</si>
  <si>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</si>
  <si>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</si>
  <si>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</si>
  <si>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</si>
  <si>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</si>
  <si>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</si>
  <si>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TRICARE EAST Rate</t>
  </si>
  <si>
    <t>Inpatient - Psych</t>
  </si>
  <si>
    <t>Outpatient</t>
  </si>
  <si>
    <t>Partial Hospital - ALL</t>
  </si>
  <si>
    <t>Date of last update: 1/01/2022</t>
  </si>
  <si>
    <t>MERITAIN Rate</t>
  </si>
  <si>
    <t>UMR Rate</t>
  </si>
  <si>
    <t>VALUE OPTIONS Rate</t>
  </si>
  <si>
    <t>Adult</t>
  </si>
  <si>
    <t>% of Charges</t>
  </si>
  <si>
    <t>Case Rate/DRG</t>
  </si>
  <si>
    <t>Inpatient - Detox</t>
  </si>
  <si>
    <t>Inpatient - Other</t>
  </si>
  <si>
    <t>Inpatient - Rehab</t>
  </si>
  <si>
    <t>IOP - SUD</t>
  </si>
  <si>
    <t>Outpatient - Other</t>
  </si>
  <si>
    <t>AETNA BETTER HEALTH Rate</t>
  </si>
  <si>
    <t>AETNA MGD MEDICARE Rate</t>
  </si>
  <si>
    <t>ANTHEM BC/BS Rate</t>
  </si>
  <si>
    <t>ANTHEM HMO PPO Rate</t>
  </si>
  <si>
    <t>ANTHEM MGD MEDICARE Rate</t>
  </si>
  <si>
    <t>ANTHEM NASCO Rate</t>
  </si>
  <si>
    <t>BUCKEYE MANAGED MEDI Rate</t>
  </si>
  <si>
    <t>BUCKEYE MEDICARE HMO Rate</t>
  </si>
  <si>
    <t>CARESOURCE OH MEDICA Rate</t>
  </si>
  <si>
    <t>CHRYSLER MMO Rate</t>
  </si>
  <si>
    <t>CIGNA Rate</t>
  </si>
  <si>
    <t>FEDERAL BCBS Rate</t>
  </si>
  <si>
    <t>HUMANA MGD MEDICARE Rate</t>
  </si>
  <si>
    <t>HUMANA PPO Rate</t>
  </si>
  <si>
    <t>MAGELLAN Rate</t>
  </si>
  <si>
    <t>MEDICAL MUTUAL OF OH Rate</t>
  </si>
  <si>
    <t>MMO HMO PPO Rate</t>
  </si>
  <si>
    <t>MMO NASCO Rate</t>
  </si>
  <si>
    <t>MOLINA OH MCD Rate</t>
  </si>
  <si>
    <t>PARAMOUNT ADVANTAGE Rate</t>
  </si>
  <si>
    <t>PARAMOUNT COMMERCIAL Rate</t>
  </si>
  <si>
    <t>PARAMOUNT ELITE Rate</t>
  </si>
  <si>
    <t>UBH/OPTUM HEALTHCARE Rate</t>
  </si>
  <si>
    <t>UHC COMM HEALTH MCD Rate</t>
  </si>
  <si>
    <t>UHC COMMUNITY MEDICA Rate</t>
  </si>
  <si>
    <t>VALUE OPTIONS - CHRY Rate</t>
  </si>
  <si>
    <t>VALUE OPTIONS AT&amp;T Rate</t>
  </si>
  <si>
    <t>VALUE OPTIONS CD Rate</t>
  </si>
  <si>
    <t>% of Medicare PPS</t>
  </si>
  <si>
    <t>Inpatient - Dual Diagnosis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</si>
</sst>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5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4" sqref="E4"/>
    </sheetView>
  </sheetViews>
  <sheetFormatPr defaultRowHeight="15" outlineLevelRow="1"/>
  <cols>
    <col min="2" max="2" width="28" style="8" bestFit="1" customWidth="1"/>
    <col min="3" max="3" width="16.85546875" style="8" customWidth="1"/>
    <col min="4" max="4" width="24" style="8" bestFit="1" customWidth="1"/>
    <col min="5" max="11" width="16.85546875" style="8" customWidth="1"/>
    <col min="12" max="12" width="12.42578125" customWidth="1"/>
  </cols>
  <sheetData>
    <row r="1" spans="1:12">
      <c r="A1" s="19" t="s">
        <v>25</v>
      </c>
    </row>
    <row r="2" spans="1:12">
      <c r="B2" s="23" t="s">
        <v>13</v>
      </c>
      <c r="C2" s="23"/>
      <c r="D2" s="23"/>
      <c r="E2" s="23"/>
      <c r="F2" s="23"/>
    </row>
    <row r="3" spans="1:12">
      <c r="B3" s="9" t="s">
        <v>11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10</v>
      </c>
      <c r="H3" s="9" t="s">
        <v>12</v>
      </c>
      <c r="I3" s="9" t="s">
        <v>4</v>
      </c>
      <c r="J3" s="9" t="s">
        <v>5</v>
      </c>
      <c r="K3" s="9" t="s">
        <v>9</v>
      </c>
      <c r="L3" s="9" t="s">
        <v>16</v>
      </c>
    </row>
    <row r="4" spans="1:12">
      <c r="B4" s="10" t="s">
        <v>40</v>
      </c>
      <c r="C4" s="10" t="s">
        <v>6</v>
      </c>
      <c r="D4" s="10" t="s">
        <v>22</v>
      </c>
      <c r="E4" s="10" t="s">
        <v>29</v>
      </c>
      <c r="F4" s="10" t="s">
        <v>7</v>
      </c>
      <c r="G4" s="11">
        <f>IF(Data!$G$77&gt;1,"Error",MAX(Data!G53:G76))</f>
        <v>124</v>
      </c>
      <c r="H4" s="12">
        <f>IF(Data!$J$77&gt;1,"Error",IF(Data!$J$77=0,"N/A",MAX(Data!J53:BD76)))</f>
        <v>752</v>
      </c>
      <c r="I4" s="12">
        <f>IF(Data!$H$77&gt;1,"Error",SUM(Data!H53:H76))</f>
        <v>714</v>
      </c>
      <c r="J4" s="12">
        <f>IF(Data!$I$77&gt;1,"Error",SUM(Data!I53:I76))</f>
        <v>1217.3499999999999</v>
      </c>
      <c r="K4" s="12">
        <f>IF(Data!$E$77&gt;1,"Error",SUM(Data!E53:E76))</f>
        <v>1800</v>
      </c>
      <c r="L4" s="12">
        <f>IF(Data!$F$77&gt;1,"Error",SUM(Data!F53:F76))</f>
        <v>1800</v>
      </c>
    </row>
    <row r="7" spans="1:12" hidden="1" outlineLevel="1">
      <c r="B7" s="18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8" t="s">
        <v>20</v>
      </c>
      <c r="C8" t="s">
        <v>6</v>
      </c>
      <c r="D8" t="s">
        <v>32</v>
      </c>
      <c r="E8" t="s">
        <v>29</v>
      </c>
      <c r="F8" t="s">
        <v>65</v>
      </c>
    </row>
    <row r="9" spans="1:12" hidden="1" outlineLevel="1">
      <c r="B9" s="18" t="s">
        <v>37</v>
      </c>
      <c r="C9" t="s">
        <v>23</v>
      </c>
      <c r="D9" t="s">
        <v>66</v>
      </c>
      <c r="E9"/>
      <c r="F9" t="s">
        <v>31</v>
      </c>
    </row>
    <row r="10" spans="1:12" hidden="1" outlineLevel="1">
      <c r="B10" s="18" t="s">
        <v>37</v>
      </c>
      <c r="C10" s="13"/>
      <c r="D10" t="s">
        <v>33</v>
      </c>
      <c r="E10"/>
      <c r="F10" t="s">
        <v>7</v>
      </c>
    </row>
    <row r="11" spans="1:12" hidden="1" outlineLevel="1">
      <c r="B11" s="18" t="s">
        <v>38</v>
      </c>
      <c r="C11"/>
      <c r="D11" t="s">
        <v>22</v>
      </c>
      <c r="E11"/>
      <c r="F11" t="s">
        <v>30</v>
      </c>
    </row>
    <row r="12" spans="1:12" hidden="1" outlineLevel="1">
      <c r="B12" s="18" t="s">
        <v>39</v>
      </c>
      <c r="C12"/>
      <c r="D12" t="s">
        <v>34</v>
      </c>
      <c r="E12"/>
      <c r="F12" t="s">
        <v>8</v>
      </c>
    </row>
    <row r="13" spans="1:12" hidden="1" outlineLevel="1">
      <c r="B13" s="18" t="s">
        <v>40</v>
      </c>
      <c r="C13"/>
      <c r="D13" t="s">
        <v>35</v>
      </c>
      <c r="E13"/>
      <c r="F13"/>
    </row>
    <row r="14" spans="1:12" hidden="1" outlineLevel="1">
      <c r="B14" s="18" t="s">
        <v>41</v>
      </c>
      <c r="C14"/>
      <c r="D14" t="s">
        <v>36</v>
      </c>
      <c r="E14"/>
      <c r="F14"/>
    </row>
    <row r="15" spans="1:12" hidden="1" outlineLevel="1">
      <c r="B15" s="18" t="s">
        <v>42</v>
      </c>
      <c r="C15"/>
      <c r="D15" t="s">
        <v>24</v>
      </c>
      <c r="E15"/>
      <c r="F15"/>
    </row>
    <row r="16" spans="1:12" ht="30" hidden="1" outlineLevel="1">
      <c r="B16" s="18" t="s">
        <v>43</v>
      </c>
      <c r="C16"/>
      <c r="D16"/>
      <c r="E16"/>
      <c r="F16"/>
    </row>
    <row r="17" spans="2:6" ht="30" hidden="1" outlineLevel="1">
      <c r="B17" s="18" t="s">
        <v>44</v>
      </c>
      <c r="C17"/>
      <c r="D17"/>
      <c r="E17"/>
      <c r="F17"/>
    </row>
    <row r="18" spans="2:6" ht="30" hidden="1" outlineLevel="1">
      <c r="B18" s="18" t="s">
        <v>45</v>
      </c>
      <c r="C18"/>
      <c r="D18"/>
      <c r="E18"/>
      <c r="F18"/>
    </row>
    <row r="19" spans="2:6" ht="30" hidden="1" outlineLevel="1">
      <c r="B19" s="18" t="s">
        <v>45</v>
      </c>
      <c r="C19"/>
      <c r="D19"/>
      <c r="E19"/>
      <c r="F19"/>
    </row>
    <row r="20" spans="2:6" hidden="1" outlineLevel="1">
      <c r="B20" s="18" t="s">
        <v>46</v>
      </c>
      <c r="C20"/>
      <c r="D20"/>
      <c r="E20"/>
      <c r="F20"/>
    </row>
    <row r="21" spans="2:6" hidden="1" outlineLevel="1">
      <c r="B21" s="18" t="s">
        <v>47</v>
      </c>
      <c r="C21"/>
      <c r="D21"/>
      <c r="E21"/>
      <c r="F21"/>
    </row>
    <row r="22" spans="2:6" hidden="1" outlineLevel="1">
      <c r="B22" s="18" t="s">
        <v>48</v>
      </c>
      <c r="C22"/>
      <c r="D22"/>
      <c r="E22"/>
      <c r="F22"/>
    </row>
    <row r="23" spans="2:6" ht="30" hidden="1" outlineLevel="1">
      <c r="B23" s="18" t="s">
        <v>49</v>
      </c>
      <c r="C23"/>
      <c r="D23"/>
      <c r="E23"/>
      <c r="F23"/>
    </row>
    <row r="24" spans="2:6" hidden="1" outlineLevel="1">
      <c r="B24" s="18" t="s">
        <v>50</v>
      </c>
      <c r="C24"/>
      <c r="D24"/>
      <c r="E24"/>
      <c r="F24"/>
    </row>
    <row r="25" spans="2:6" hidden="1" outlineLevel="1">
      <c r="B25" s="18" t="s">
        <v>51</v>
      </c>
      <c r="C25"/>
      <c r="D25"/>
      <c r="E25"/>
      <c r="F25"/>
    </row>
    <row r="26" spans="2:6" hidden="1" outlineLevel="1">
      <c r="B26" s="18" t="s">
        <v>52</v>
      </c>
      <c r="C26"/>
      <c r="D26"/>
      <c r="E26"/>
      <c r="F26"/>
    </row>
    <row r="27" spans="2:6" hidden="1" outlineLevel="1">
      <c r="B27" s="18" t="s">
        <v>26</v>
      </c>
      <c r="C27"/>
      <c r="D27"/>
      <c r="E27"/>
      <c r="F27"/>
    </row>
    <row r="28" spans="2:6" hidden="1" outlineLevel="1">
      <c r="B28" s="18" t="s">
        <v>53</v>
      </c>
      <c r="C28"/>
      <c r="D28"/>
      <c r="E28"/>
      <c r="F28"/>
    </row>
    <row r="29" spans="2:6" hidden="1" outlineLevel="1">
      <c r="B29" s="18" t="s">
        <v>54</v>
      </c>
      <c r="C29"/>
      <c r="D29"/>
      <c r="E29"/>
      <c r="F29"/>
    </row>
    <row r="30" spans="2:6" hidden="1" outlineLevel="1">
      <c r="B30" s="18" t="s">
        <v>55</v>
      </c>
      <c r="C30"/>
      <c r="D30"/>
      <c r="E30"/>
      <c r="F30"/>
    </row>
    <row r="31" spans="2:6" ht="30" hidden="1" outlineLevel="1">
      <c r="B31" s="18" t="s">
        <v>56</v>
      </c>
      <c r="C31"/>
      <c r="D31"/>
      <c r="E31"/>
      <c r="F31"/>
    </row>
    <row r="32" spans="2:6" ht="30" hidden="1" outlineLevel="1">
      <c r="B32" s="18" t="s">
        <v>57</v>
      </c>
      <c r="C32"/>
      <c r="D32"/>
      <c r="E32"/>
      <c r="F32"/>
    </row>
    <row r="33" spans="2:6" hidden="1" outlineLevel="1">
      <c r="B33" s="18" t="s">
        <v>58</v>
      </c>
      <c r="C33"/>
      <c r="D33"/>
      <c r="E33"/>
      <c r="F33"/>
    </row>
    <row r="34" spans="2:6" hidden="1" outlineLevel="1">
      <c r="B34" s="18" t="s">
        <v>21</v>
      </c>
      <c r="C34"/>
      <c r="D34"/>
      <c r="E34"/>
      <c r="F34"/>
    </row>
    <row r="35" spans="2:6" ht="30" hidden="1" outlineLevel="1">
      <c r="B35" s="18" t="s">
        <v>59</v>
      </c>
      <c r="C35"/>
      <c r="D35"/>
      <c r="E35"/>
      <c r="F35"/>
    </row>
    <row r="36" spans="2:6" hidden="1" outlineLevel="1">
      <c r="B36" s="18" t="s">
        <v>60</v>
      </c>
      <c r="C36"/>
      <c r="D36"/>
      <c r="E36"/>
      <c r="F36"/>
    </row>
    <row r="37" spans="2:6" ht="30" hidden="1" outlineLevel="1">
      <c r="B37" s="18" t="s">
        <v>61</v>
      </c>
      <c r="C37"/>
      <c r="D37"/>
      <c r="E37"/>
      <c r="F37"/>
    </row>
    <row r="38" spans="2:6" hidden="1" outlineLevel="1">
      <c r="B38" s="18" t="s">
        <v>27</v>
      </c>
      <c r="C38"/>
      <c r="D38"/>
      <c r="E38"/>
      <c r="F38"/>
    </row>
    <row r="39" spans="2:6" hidden="1" outlineLevel="1">
      <c r="B39" s="18" t="s">
        <v>28</v>
      </c>
      <c r="C39"/>
      <c r="D39"/>
      <c r="E39"/>
      <c r="F39"/>
    </row>
    <row r="40" spans="2:6" hidden="1" outlineLevel="1">
      <c r="B40" s="18" t="s">
        <v>62</v>
      </c>
      <c r="C40"/>
      <c r="D40"/>
      <c r="E40"/>
      <c r="F40"/>
    </row>
    <row r="41" spans="2:6" hidden="1" outlineLevel="1">
      <c r="B41" s="18" t="s">
        <v>63</v>
      </c>
      <c r="C41"/>
      <c r="D41"/>
      <c r="E41"/>
      <c r="F41"/>
    </row>
    <row r="42" spans="2:6" hidden="1" outlineLevel="1">
      <c r="B42" s="18" t="s">
        <v>64</v>
      </c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</formula1>
    </dataValidation>
    <dataValidation type="list" allowBlank="1" showInputMessage="1" showErrorMessage="1" sqref="F4">
      <formula1>$F$8:$F$12</formula1>
    </dataValidation>
    <dataValidation type="list" allowBlank="1" showInputMessage="1" showErrorMessage="1" sqref="D4">
      <formula1>$D$8:$D$15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$B$8:$B$42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7"/>
  <sheetViews>
    <sheetView workbookViewId="0">
      <selection activeCell="J1" sqref="J1:AR1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" t="s">
        <v>14</v>
      </c>
      <c r="B1" s="1" t="s">
        <v>1</v>
      </c>
      <c r="C1" s="1" t="s">
        <v>2</v>
      </c>
      <c r="D1" s="1" t="s">
        <v>3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37</v>
      </c>
      <c r="L1" s="2" t="s">
        <v>37</v>
      </c>
      <c r="M1" s="2" t="s">
        <v>38</v>
      </c>
      <c r="N1" s="2" t="s">
        <v>39</v>
      </c>
      <c r="O1" s="2" t="s">
        <v>40</v>
      </c>
      <c r="P1" s="2" t="s">
        <v>41</v>
      </c>
      <c r="Q1" s="2" t="s">
        <v>42</v>
      </c>
      <c r="R1" s="2" t="s">
        <v>43</v>
      </c>
      <c r="S1" s="2" t="s">
        <v>44</v>
      </c>
      <c r="T1" s="2" t="s">
        <v>45</v>
      </c>
      <c r="U1" s="2" t="s">
        <v>45</v>
      </c>
      <c r="V1" s="2" t="s">
        <v>46</v>
      </c>
      <c r="W1" s="2" t="s">
        <v>47</v>
      </c>
      <c r="X1" s="2" t="s">
        <v>48</v>
      </c>
      <c r="Y1" s="2" t="s">
        <v>49</v>
      </c>
      <c r="Z1" s="2" t="s">
        <v>50</v>
      </c>
      <c r="AA1" s="2" t="s">
        <v>51</v>
      </c>
      <c r="AB1" s="2" t="s">
        <v>52</v>
      </c>
      <c r="AC1" s="2" t="s">
        <v>26</v>
      </c>
      <c r="AD1" s="2" t="s">
        <v>53</v>
      </c>
      <c r="AE1" s="2" t="s">
        <v>54</v>
      </c>
      <c r="AF1" s="2" t="s">
        <v>55</v>
      </c>
      <c r="AG1" s="2" t="s">
        <v>56</v>
      </c>
      <c r="AH1" s="2" t="s">
        <v>57</v>
      </c>
      <c r="AI1" s="2" t="s">
        <v>58</v>
      </c>
      <c r="AJ1" s="2" t="s">
        <v>21</v>
      </c>
      <c r="AK1" s="2" t="s">
        <v>59</v>
      </c>
      <c r="AL1" s="2" t="s">
        <v>60</v>
      </c>
      <c r="AM1" s="2" t="s">
        <v>61</v>
      </c>
      <c r="AN1" s="2" t="s">
        <v>27</v>
      </c>
      <c r="AO1" s="2" t="s">
        <v>28</v>
      </c>
      <c r="AP1" s="2" t="s">
        <v>62</v>
      </c>
      <c r="AQ1" s="2" t="s">
        <v>63</v>
      </c>
      <c r="AR1" s="2" t="s">
        <v>64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32</v>
      </c>
      <c r="C2" t="s">
        <v>29</v>
      </c>
      <c r="D2" t="s">
        <v>65</v>
      </c>
      <c r="E2" s="3">
        <v>1800</v>
      </c>
      <c r="F2" s="3">
        <v>1800</v>
      </c>
      <c r="G2" s="20">
        <v>126</v>
      </c>
      <c r="H2" s="21">
        <v>100</v>
      </c>
      <c r="I2" s="21">
        <v>100</v>
      </c>
      <c r="J2" s="22">
        <v>0</v>
      </c>
      <c r="K2" s="22">
        <v>100</v>
      </c>
      <c r="L2" s="22">
        <v>0</v>
      </c>
      <c r="M2" s="22">
        <v>0</v>
      </c>
      <c r="N2" s="22">
        <v>0</v>
      </c>
      <c r="O2" s="22">
        <v>0</v>
      </c>
      <c r="P2" s="22">
        <v>100</v>
      </c>
      <c r="Q2" s="22">
        <v>0</v>
      </c>
      <c r="R2" s="22">
        <v>0</v>
      </c>
      <c r="S2" s="22">
        <v>100</v>
      </c>
      <c r="T2" s="22">
        <v>0</v>
      </c>
      <c r="U2" s="22">
        <v>100</v>
      </c>
      <c r="V2" s="22">
        <v>0</v>
      </c>
      <c r="W2" s="22">
        <v>0</v>
      </c>
      <c r="X2" s="22">
        <v>0</v>
      </c>
      <c r="Y2" s="22">
        <v>100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100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32</v>
      </c>
      <c r="C3" t="s">
        <v>29</v>
      </c>
      <c r="D3" t="s">
        <v>31</v>
      </c>
      <c r="E3" s="3">
        <v>1800</v>
      </c>
      <c r="F3" s="3">
        <v>1800</v>
      </c>
      <c r="G3" s="20">
        <v>126</v>
      </c>
      <c r="H3" s="21">
        <v>5156.5</v>
      </c>
      <c r="I3" s="21">
        <v>5156.5</v>
      </c>
      <c r="J3" s="22">
        <v>0</v>
      </c>
      <c r="K3" s="22">
        <v>0</v>
      </c>
      <c r="L3" s="22">
        <v>5156.5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5156.5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Y3" s="22">
        <v>0</v>
      </c>
      <c r="Z3" s="22">
        <v>0</v>
      </c>
      <c r="AA3" s="22">
        <v>0</v>
      </c>
      <c r="AB3" s="22">
        <v>0</v>
      </c>
      <c r="AC3" s="22">
        <v>0</v>
      </c>
      <c r="AD3" s="22">
        <v>0</v>
      </c>
      <c r="AE3" s="22">
        <v>0</v>
      </c>
      <c r="AF3" s="22">
        <v>5156.5</v>
      </c>
      <c r="AG3" s="22">
        <v>5156.5</v>
      </c>
      <c r="AH3" s="22">
        <v>0</v>
      </c>
      <c r="AI3" s="22">
        <v>0</v>
      </c>
      <c r="AJ3" s="22">
        <v>0</v>
      </c>
      <c r="AK3" s="22">
        <v>0</v>
      </c>
      <c r="AL3" s="22">
        <v>5156.5</v>
      </c>
      <c r="AM3" s="22">
        <v>0</v>
      </c>
      <c r="AN3" s="22">
        <v>0</v>
      </c>
      <c r="AO3" s="22">
        <v>0</v>
      </c>
      <c r="AP3" s="22">
        <v>0</v>
      </c>
      <c r="AQ3" s="22">
        <v>0</v>
      </c>
      <c r="AR3" s="22">
        <v>0</v>
      </c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32</v>
      </c>
      <c r="C4" t="s">
        <v>29</v>
      </c>
      <c r="D4" t="s">
        <v>7</v>
      </c>
      <c r="E4" s="3">
        <v>1800</v>
      </c>
      <c r="F4" s="3">
        <v>1800</v>
      </c>
      <c r="G4" s="20">
        <v>126</v>
      </c>
      <c r="H4" s="21">
        <v>392.86</v>
      </c>
      <c r="I4" s="21">
        <v>1217.3499999999999</v>
      </c>
      <c r="J4" s="22">
        <v>832</v>
      </c>
      <c r="K4" s="22">
        <v>0</v>
      </c>
      <c r="L4" s="22">
        <v>0</v>
      </c>
      <c r="M4" s="22">
        <v>808</v>
      </c>
      <c r="N4" s="22">
        <v>769</v>
      </c>
      <c r="O4" s="22">
        <v>763</v>
      </c>
      <c r="P4" s="22">
        <v>0</v>
      </c>
      <c r="Q4" s="22">
        <v>763</v>
      </c>
      <c r="R4" s="22">
        <v>0</v>
      </c>
      <c r="S4" s="22">
        <v>0</v>
      </c>
      <c r="T4" s="22">
        <v>392.86</v>
      </c>
      <c r="U4" s="22">
        <v>0</v>
      </c>
      <c r="V4" s="22">
        <v>794</v>
      </c>
      <c r="W4" s="22">
        <v>758</v>
      </c>
      <c r="X4" s="22">
        <v>763</v>
      </c>
      <c r="Y4" s="22">
        <v>0</v>
      </c>
      <c r="Z4" s="22">
        <v>740</v>
      </c>
      <c r="AA4" s="22">
        <v>1030</v>
      </c>
      <c r="AB4" s="22">
        <v>794</v>
      </c>
      <c r="AC4" s="22">
        <v>808</v>
      </c>
      <c r="AD4" s="22">
        <v>794</v>
      </c>
      <c r="AE4" s="22">
        <v>794</v>
      </c>
      <c r="AF4" s="22">
        <v>0</v>
      </c>
      <c r="AG4" s="22">
        <v>0</v>
      </c>
      <c r="AH4" s="22">
        <v>1073.81</v>
      </c>
      <c r="AI4" s="22">
        <v>0</v>
      </c>
      <c r="AJ4" s="22">
        <v>1217.3499999999999</v>
      </c>
      <c r="AK4" s="22">
        <v>728</v>
      </c>
      <c r="AL4" s="22">
        <v>0</v>
      </c>
      <c r="AM4" s="22">
        <v>728</v>
      </c>
      <c r="AN4" s="22">
        <v>728</v>
      </c>
      <c r="AO4" s="22">
        <v>818.39</v>
      </c>
      <c r="AP4" s="22">
        <v>818.39</v>
      </c>
      <c r="AQ4" s="22">
        <v>818.39</v>
      </c>
      <c r="AR4" s="22">
        <v>818.39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6</v>
      </c>
      <c r="B5" t="s">
        <v>66</v>
      </c>
      <c r="C5" t="s">
        <v>29</v>
      </c>
      <c r="D5" t="s">
        <v>31</v>
      </c>
      <c r="E5" s="3">
        <v>1800</v>
      </c>
      <c r="F5" s="3">
        <v>1800</v>
      </c>
      <c r="G5" s="20">
        <v>126</v>
      </c>
      <c r="H5" s="21">
        <v>5156.5</v>
      </c>
      <c r="I5" s="21">
        <v>5156.5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5156.5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6</v>
      </c>
      <c r="B6" t="s">
        <v>33</v>
      </c>
      <c r="C6" t="s">
        <v>29</v>
      </c>
      <c r="D6" t="s">
        <v>30</v>
      </c>
      <c r="E6" s="3">
        <v>1520</v>
      </c>
      <c r="F6" s="3">
        <v>1520</v>
      </c>
      <c r="G6" s="20">
        <v>762</v>
      </c>
      <c r="H6" s="21">
        <v>50</v>
      </c>
      <c r="I6" s="21">
        <v>50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50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50</v>
      </c>
      <c r="AC6" s="22">
        <v>0</v>
      </c>
      <c r="AD6" s="22">
        <v>50</v>
      </c>
      <c r="AE6" s="22">
        <v>50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6</v>
      </c>
      <c r="B7" t="s">
        <v>33</v>
      </c>
      <c r="C7" t="s">
        <v>29</v>
      </c>
      <c r="D7" t="s">
        <v>31</v>
      </c>
      <c r="E7" s="3">
        <v>1520</v>
      </c>
      <c r="F7" s="3">
        <v>1520</v>
      </c>
      <c r="G7" s="20">
        <v>762</v>
      </c>
      <c r="H7" s="21">
        <v>965</v>
      </c>
      <c r="I7" s="21">
        <v>965</v>
      </c>
      <c r="J7" s="22">
        <v>0</v>
      </c>
      <c r="K7" s="22">
        <v>0</v>
      </c>
      <c r="L7" s="22">
        <v>0</v>
      </c>
      <c r="M7" s="22">
        <v>0</v>
      </c>
      <c r="N7" s="22">
        <v>965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6</v>
      </c>
      <c r="B8" t="s">
        <v>33</v>
      </c>
      <c r="C8" t="s">
        <v>29</v>
      </c>
      <c r="D8" t="s">
        <v>7</v>
      </c>
      <c r="E8" s="3">
        <v>1520</v>
      </c>
      <c r="F8" s="3">
        <v>1520</v>
      </c>
      <c r="G8" s="20">
        <v>762</v>
      </c>
      <c r="H8" s="21">
        <v>655</v>
      </c>
      <c r="I8" s="21">
        <v>965</v>
      </c>
      <c r="J8" s="22">
        <v>655</v>
      </c>
      <c r="K8" s="22">
        <v>0</v>
      </c>
      <c r="L8" s="22">
        <v>0</v>
      </c>
      <c r="M8" s="22">
        <v>655</v>
      </c>
      <c r="N8" s="22">
        <v>0</v>
      </c>
      <c r="O8" s="22">
        <v>965</v>
      </c>
      <c r="P8" s="22">
        <v>0</v>
      </c>
      <c r="Q8" s="22">
        <v>965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712</v>
      </c>
      <c r="X8" s="22">
        <v>965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6</v>
      </c>
      <c r="B9" t="s">
        <v>22</v>
      </c>
      <c r="C9" t="s">
        <v>29</v>
      </c>
      <c r="D9" t="s">
        <v>65</v>
      </c>
      <c r="E9" s="3">
        <v>1800</v>
      </c>
      <c r="F9" s="3">
        <v>1800</v>
      </c>
      <c r="G9" s="20">
        <v>124</v>
      </c>
      <c r="H9" s="21">
        <v>100</v>
      </c>
      <c r="I9" s="21">
        <v>100</v>
      </c>
      <c r="J9" s="22">
        <v>0</v>
      </c>
      <c r="K9" s="22">
        <v>100</v>
      </c>
      <c r="L9" s="22">
        <v>0</v>
      </c>
      <c r="M9" s="22">
        <v>0</v>
      </c>
      <c r="N9" s="22">
        <v>0</v>
      </c>
      <c r="O9" s="22">
        <v>0</v>
      </c>
      <c r="P9" s="22">
        <v>100</v>
      </c>
      <c r="Q9" s="22">
        <v>0</v>
      </c>
      <c r="R9" s="22">
        <v>0</v>
      </c>
      <c r="S9" s="22">
        <v>100</v>
      </c>
      <c r="T9" s="22">
        <v>0</v>
      </c>
      <c r="U9" s="22">
        <v>100</v>
      </c>
      <c r="V9" s="22">
        <v>0</v>
      </c>
      <c r="W9" s="22">
        <v>0</v>
      </c>
      <c r="X9" s="22">
        <v>0</v>
      </c>
      <c r="Y9" s="22">
        <v>100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100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6</v>
      </c>
      <c r="B10" t="s">
        <v>22</v>
      </c>
      <c r="C10" t="s">
        <v>29</v>
      </c>
      <c r="D10" t="s">
        <v>31</v>
      </c>
      <c r="E10" s="3">
        <v>1800</v>
      </c>
      <c r="F10" s="3">
        <v>1800</v>
      </c>
      <c r="G10" s="20">
        <v>124</v>
      </c>
      <c r="H10" s="21">
        <v>5156.5</v>
      </c>
      <c r="I10" s="21">
        <v>5156.5</v>
      </c>
      <c r="J10" s="22">
        <v>0</v>
      </c>
      <c r="K10" s="22">
        <v>0</v>
      </c>
      <c r="L10" s="22">
        <v>5156.5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5156.5</v>
      </c>
      <c r="S10" s="22">
        <v>0</v>
      </c>
      <c r="T10" s="22">
        <v>5156.5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5156.5</v>
      </c>
      <c r="AG10" s="22">
        <v>5156.5</v>
      </c>
      <c r="AH10" s="22">
        <v>0</v>
      </c>
      <c r="AI10" s="22">
        <v>0</v>
      </c>
      <c r="AJ10" s="22">
        <v>0</v>
      </c>
      <c r="AK10" s="22">
        <v>0</v>
      </c>
      <c r="AL10" s="22">
        <v>5156.5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6</v>
      </c>
      <c r="B11" t="s">
        <v>22</v>
      </c>
      <c r="C11" t="s">
        <v>29</v>
      </c>
      <c r="D11" t="s">
        <v>7</v>
      </c>
      <c r="E11" s="3">
        <v>1800</v>
      </c>
      <c r="F11" s="3">
        <v>1800</v>
      </c>
      <c r="G11" s="20">
        <v>124</v>
      </c>
      <c r="H11" s="21">
        <v>714</v>
      </c>
      <c r="I11" s="21">
        <v>1217.3499999999999</v>
      </c>
      <c r="J11" s="22">
        <v>837</v>
      </c>
      <c r="K11" s="22">
        <v>0</v>
      </c>
      <c r="L11" s="22">
        <v>0</v>
      </c>
      <c r="M11" s="22">
        <v>837</v>
      </c>
      <c r="N11" s="22">
        <v>752</v>
      </c>
      <c r="O11" s="22">
        <v>752</v>
      </c>
      <c r="P11" s="22">
        <v>0</v>
      </c>
      <c r="Q11" s="22">
        <v>752</v>
      </c>
      <c r="R11" s="22">
        <v>0</v>
      </c>
      <c r="S11" s="22">
        <v>0</v>
      </c>
      <c r="T11" s="22">
        <v>0</v>
      </c>
      <c r="U11" s="22">
        <v>0</v>
      </c>
      <c r="V11" s="22">
        <v>794</v>
      </c>
      <c r="W11" s="22">
        <v>758</v>
      </c>
      <c r="X11" s="22">
        <v>752</v>
      </c>
      <c r="Y11" s="22">
        <v>0</v>
      </c>
      <c r="Z11" s="22">
        <v>740</v>
      </c>
      <c r="AA11" s="22">
        <v>1030</v>
      </c>
      <c r="AB11" s="22">
        <v>794</v>
      </c>
      <c r="AC11" s="22">
        <v>837</v>
      </c>
      <c r="AD11" s="22">
        <v>794</v>
      </c>
      <c r="AE11" s="22">
        <v>794</v>
      </c>
      <c r="AF11" s="22">
        <v>0</v>
      </c>
      <c r="AG11" s="22">
        <v>0</v>
      </c>
      <c r="AH11" s="22">
        <v>1073.81</v>
      </c>
      <c r="AI11" s="22">
        <v>0</v>
      </c>
      <c r="AJ11" s="22">
        <v>1217.3499999999999</v>
      </c>
      <c r="AK11" s="22">
        <v>714</v>
      </c>
      <c r="AL11" s="22">
        <v>0</v>
      </c>
      <c r="AM11" s="22">
        <v>714</v>
      </c>
      <c r="AN11" s="22">
        <v>714</v>
      </c>
      <c r="AO11" s="22">
        <v>843.03</v>
      </c>
      <c r="AP11" s="22">
        <v>843.03</v>
      </c>
      <c r="AQ11" s="22">
        <v>843.03</v>
      </c>
      <c r="AR11" s="22">
        <v>843.03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6</v>
      </c>
      <c r="B12" t="s">
        <v>34</v>
      </c>
      <c r="C12" t="s">
        <v>29</v>
      </c>
      <c r="D12" t="s">
        <v>65</v>
      </c>
      <c r="E12" s="3">
        <v>1800</v>
      </c>
      <c r="F12" s="3">
        <v>1800</v>
      </c>
      <c r="G12" s="20">
        <v>128</v>
      </c>
      <c r="H12" s="21">
        <v>100</v>
      </c>
      <c r="I12" s="21">
        <v>100</v>
      </c>
      <c r="J12" s="22">
        <v>0</v>
      </c>
      <c r="K12" s="22">
        <v>100</v>
      </c>
      <c r="L12" s="22">
        <v>0</v>
      </c>
      <c r="M12" s="22">
        <v>0</v>
      </c>
      <c r="N12" s="22">
        <v>0</v>
      </c>
      <c r="O12" s="22">
        <v>0</v>
      </c>
      <c r="P12" s="22">
        <v>100</v>
      </c>
      <c r="Q12" s="22">
        <v>0</v>
      </c>
      <c r="R12" s="22">
        <v>0</v>
      </c>
      <c r="S12" s="22">
        <v>100</v>
      </c>
      <c r="T12" s="22">
        <v>0</v>
      </c>
      <c r="U12" s="22">
        <v>100</v>
      </c>
      <c r="V12" s="22">
        <v>0</v>
      </c>
      <c r="W12" s="22">
        <v>0</v>
      </c>
      <c r="X12" s="22">
        <v>0</v>
      </c>
      <c r="Y12" s="22">
        <v>100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100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6</v>
      </c>
      <c r="B13" t="s">
        <v>34</v>
      </c>
      <c r="C13" t="s">
        <v>29</v>
      </c>
      <c r="D13" t="s">
        <v>7</v>
      </c>
      <c r="E13" s="3">
        <v>1800</v>
      </c>
      <c r="F13" s="3">
        <v>1800</v>
      </c>
      <c r="G13" s="20">
        <v>128</v>
      </c>
      <c r="H13" s="21">
        <v>425</v>
      </c>
      <c r="I13" s="21">
        <v>1217.3499999999999</v>
      </c>
      <c r="J13" s="22">
        <v>756</v>
      </c>
      <c r="K13" s="22">
        <v>0</v>
      </c>
      <c r="L13" s="22">
        <v>0</v>
      </c>
      <c r="M13" s="22">
        <v>756</v>
      </c>
      <c r="N13" s="22">
        <v>769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726</v>
      </c>
      <c r="W13" s="22">
        <v>758</v>
      </c>
      <c r="X13" s="22">
        <v>0</v>
      </c>
      <c r="Y13" s="22">
        <v>0</v>
      </c>
      <c r="Z13" s="22">
        <v>425</v>
      </c>
      <c r="AA13" s="22">
        <v>0</v>
      </c>
      <c r="AB13" s="22">
        <v>726</v>
      </c>
      <c r="AC13" s="22">
        <v>756</v>
      </c>
      <c r="AD13" s="22">
        <v>726</v>
      </c>
      <c r="AE13" s="22">
        <v>726</v>
      </c>
      <c r="AF13" s="22">
        <v>0</v>
      </c>
      <c r="AG13" s="22">
        <v>0</v>
      </c>
      <c r="AH13" s="22">
        <v>0</v>
      </c>
      <c r="AI13" s="22">
        <v>0</v>
      </c>
      <c r="AJ13" s="22">
        <v>1217.3499999999999</v>
      </c>
      <c r="AK13" s="22">
        <v>656</v>
      </c>
      <c r="AL13" s="22">
        <v>0</v>
      </c>
      <c r="AM13" s="22">
        <v>656</v>
      </c>
      <c r="AN13" s="22">
        <v>656</v>
      </c>
      <c r="AO13" s="22">
        <v>818.39</v>
      </c>
      <c r="AP13" s="22">
        <v>818.39</v>
      </c>
      <c r="AQ13" s="22">
        <v>818.39</v>
      </c>
      <c r="AR13" s="22">
        <v>818.39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23</v>
      </c>
      <c r="B14" t="s">
        <v>35</v>
      </c>
      <c r="C14" t="s">
        <v>29</v>
      </c>
      <c r="D14" t="s">
        <v>65</v>
      </c>
      <c r="E14" s="3">
        <v>300</v>
      </c>
      <c r="F14" s="3">
        <v>300</v>
      </c>
      <c r="G14" s="20">
        <v>912</v>
      </c>
      <c r="H14" s="21">
        <v>100</v>
      </c>
      <c r="I14" s="21">
        <v>100</v>
      </c>
      <c r="J14" s="22">
        <v>0</v>
      </c>
      <c r="K14" s="22">
        <v>100</v>
      </c>
      <c r="L14" s="22">
        <v>0</v>
      </c>
      <c r="M14" s="22">
        <v>0</v>
      </c>
      <c r="N14" s="22">
        <v>0</v>
      </c>
      <c r="O14" s="22">
        <v>0</v>
      </c>
      <c r="P14" s="22">
        <v>100</v>
      </c>
      <c r="Q14" s="22">
        <v>0</v>
      </c>
      <c r="R14" s="22">
        <v>0</v>
      </c>
      <c r="S14" s="22">
        <v>100</v>
      </c>
      <c r="T14" s="22">
        <v>0</v>
      </c>
      <c r="U14" s="22">
        <v>100</v>
      </c>
      <c r="V14" s="22">
        <v>0</v>
      </c>
      <c r="W14" s="22">
        <v>0</v>
      </c>
      <c r="X14" s="22">
        <v>0</v>
      </c>
      <c r="Y14" s="22">
        <v>100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100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23</v>
      </c>
      <c r="B15" t="s">
        <v>35</v>
      </c>
      <c r="C15" t="s">
        <v>29</v>
      </c>
      <c r="D15" t="s">
        <v>7</v>
      </c>
      <c r="E15" s="3">
        <v>300</v>
      </c>
      <c r="F15" s="3">
        <v>300</v>
      </c>
      <c r="G15" s="20">
        <v>912</v>
      </c>
      <c r="H15" s="21">
        <v>192.82</v>
      </c>
      <c r="I15" s="21">
        <v>192.82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192.82</v>
      </c>
      <c r="AP15" s="22">
        <v>0</v>
      </c>
      <c r="AQ15" s="22">
        <v>0</v>
      </c>
      <c r="AR15" s="22">
        <v>0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23</v>
      </c>
      <c r="B16" t="s">
        <v>35</v>
      </c>
      <c r="C16" t="s">
        <v>29</v>
      </c>
      <c r="D16" t="s">
        <v>8</v>
      </c>
      <c r="E16" s="3">
        <v>300</v>
      </c>
      <c r="F16" s="3">
        <v>300</v>
      </c>
      <c r="G16" s="20">
        <v>912</v>
      </c>
      <c r="H16" s="21">
        <v>149.88</v>
      </c>
      <c r="I16" s="21">
        <v>230</v>
      </c>
      <c r="J16" s="22">
        <v>183</v>
      </c>
      <c r="K16" s="22">
        <v>0</v>
      </c>
      <c r="L16" s="22">
        <v>149.88</v>
      </c>
      <c r="M16" s="22">
        <v>178.19</v>
      </c>
      <c r="N16" s="22">
        <v>227</v>
      </c>
      <c r="O16" s="22">
        <v>227</v>
      </c>
      <c r="P16" s="22">
        <v>0</v>
      </c>
      <c r="Q16" s="22">
        <v>227</v>
      </c>
      <c r="R16" s="22">
        <v>149.88</v>
      </c>
      <c r="S16" s="22">
        <v>0</v>
      </c>
      <c r="T16" s="22">
        <v>149.88</v>
      </c>
      <c r="U16" s="22">
        <v>0</v>
      </c>
      <c r="V16" s="22">
        <v>199</v>
      </c>
      <c r="W16" s="22">
        <v>180</v>
      </c>
      <c r="X16" s="22">
        <v>227</v>
      </c>
      <c r="Y16" s="22">
        <v>0</v>
      </c>
      <c r="Z16" s="22">
        <v>230</v>
      </c>
      <c r="AA16" s="22">
        <v>227</v>
      </c>
      <c r="AB16" s="22">
        <v>199</v>
      </c>
      <c r="AC16" s="22">
        <v>178.19</v>
      </c>
      <c r="AD16" s="22">
        <v>199</v>
      </c>
      <c r="AE16" s="22">
        <v>199</v>
      </c>
      <c r="AF16" s="22">
        <v>149.88</v>
      </c>
      <c r="AG16" s="22">
        <v>149.88</v>
      </c>
      <c r="AH16" s="22">
        <v>203.88</v>
      </c>
      <c r="AI16" s="22">
        <v>0</v>
      </c>
      <c r="AJ16" s="22">
        <v>183.74</v>
      </c>
      <c r="AK16" s="22">
        <v>192</v>
      </c>
      <c r="AL16" s="22">
        <v>149.88</v>
      </c>
      <c r="AM16" s="22">
        <v>183.39</v>
      </c>
      <c r="AN16" s="22">
        <v>192</v>
      </c>
      <c r="AO16" s="22">
        <v>0</v>
      </c>
      <c r="AP16" s="22">
        <v>192.82</v>
      </c>
      <c r="AQ16" s="22">
        <v>192.82</v>
      </c>
      <c r="AR16" s="22">
        <v>192.82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23</v>
      </c>
      <c r="B17" t="s">
        <v>36</v>
      </c>
      <c r="C17" t="s">
        <v>29</v>
      </c>
      <c r="D17" t="s">
        <v>65</v>
      </c>
      <c r="E17" s="3">
        <v>25</v>
      </c>
      <c r="F17" s="3">
        <v>25</v>
      </c>
      <c r="G17" s="20">
        <v>307</v>
      </c>
      <c r="H17" s="21">
        <v>100</v>
      </c>
      <c r="I17" s="21">
        <v>100</v>
      </c>
      <c r="J17" s="22">
        <v>0</v>
      </c>
      <c r="K17" s="22">
        <v>100</v>
      </c>
      <c r="L17" s="22">
        <v>0</v>
      </c>
      <c r="M17" s="22">
        <v>0</v>
      </c>
      <c r="N17" s="22">
        <v>0</v>
      </c>
      <c r="O17" s="22">
        <v>0</v>
      </c>
      <c r="P17" s="22">
        <v>100</v>
      </c>
      <c r="Q17" s="22">
        <v>0</v>
      </c>
      <c r="R17" s="22">
        <v>0</v>
      </c>
      <c r="S17" s="22">
        <v>100</v>
      </c>
      <c r="T17" s="22">
        <v>0</v>
      </c>
      <c r="U17" s="22">
        <v>100</v>
      </c>
      <c r="V17" s="22">
        <v>0</v>
      </c>
      <c r="W17" s="22">
        <v>0</v>
      </c>
      <c r="X17" s="22">
        <v>0</v>
      </c>
      <c r="Y17" s="22">
        <v>100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100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23</v>
      </c>
      <c r="B18" t="s">
        <v>36</v>
      </c>
      <c r="C18" t="s">
        <v>29</v>
      </c>
      <c r="D18" t="s">
        <v>7</v>
      </c>
      <c r="E18" s="3">
        <v>25</v>
      </c>
      <c r="F18" s="3">
        <v>25</v>
      </c>
      <c r="G18" s="20">
        <v>307</v>
      </c>
      <c r="H18" s="21">
        <v>23</v>
      </c>
      <c r="I18" s="21">
        <v>23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23</v>
      </c>
      <c r="AP18" s="22">
        <v>0</v>
      </c>
      <c r="AQ18" s="22">
        <v>0</v>
      </c>
      <c r="AR18" s="22">
        <v>0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23</v>
      </c>
      <c r="B19" t="s">
        <v>36</v>
      </c>
      <c r="C19" t="s">
        <v>29</v>
      </c>
      <c r="D19" t="s">
        <v>8</v>
      </c>
      <c r="E19" s="3">
        <v>25</v>
      </c>
      <c r="F19" s="3">
        <v>25</v>
      </c>
      <c r="G19" s="20">
        <v>307</v>
      </c>
      <c r="H19" s="21">
        <v>33</v>
      </c>
      <c r="I19" s="21">
        <v>113.01</v>
      </c>
      <c r="J19" s="22">
        <v>70.430000000000007</v>
      </c>
      <c r="K19" s="22">
        <v>0</v>
      </c>
      <c r="L19" s="22">
        <v>47.57</v>
      </c>
      <c r="M19" s="22">
        <v>70.430000000000007</v>
      </c>
      <c r="N19" s="22">
        <v>68</v>
      </c>
      <c r="O19" s="22">
        <v>68</v>
      </c>
      <c r="P19" s="22">
        <v>0</v>
      </c>
      <c r="Q19" s="22">
        <v>68</v>
      </c>
      <c r="R19" s="22">
        <v>47.57</v>
      </c>
      <c r="S19" s="22">
        <v>0</v>
      </c>
      <c r="T19" s="22">
        <v>47.57</v>
      </c>
      <c r="U19" s="22">
        <v>0</v>
      </c>
      <c r="V19" s="22">
        <v>58</v>
      </c>
      <c r="W19" s="22">
        <v>64</v>
      </c>
      <c r="X19" s="22">
        <v>68</v>
      </c>
      <c r="Y19" s="22">
        <v>0</v>
      </c>
      <c r="Z19" s="22">
        <v>0</v>
      </c>
      <c r="AA19" s="22">
        <v>0</v>
      </c>
      <c r="AB19" s="22">
        <v>58</v>
      </c>
      <c r="AC19" s="22">
        <v>70.430000000000007</v>
      </c>
      <c r="AD19" s="22">
        <v>58</v>
      </c>
      <c r="AE19" s="22">
        <v>58</v>
      </c>
      <c r="AF19" s="22">
        <v>47.57</v>
      </c>
      <c r="AG19" s="22">
        <v>47.57</v>
      </c>
      <c r="AH19" s="22">
        <v>113.01</v>
      </c>
      <c r="AI19" s="22">
        <v>0</v>
      </c>
      <c r="AJ19" s="22">
        <v>0</v>
      </c>
      <c r="AK19" s="22">
        <v>0</v>
      </c>
      <c r="AL19" s="22">
        <v>47.57</v>
      </c>
      <c r="AM19" s="22">
        <v>0</v>
      </c>
      <c r="AN19" s="22">
        <v>0</v>
      </c>
      <c r="AO19" s="22">
        <v>0</v>
      </c>
      <c r="AP19" s="22">
        <v>33</v>
      </c>
      <c r="AQ19" s="22">
        <v>0</v>
      </c>
      <c r="AR19" s="22">
        <v>0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23</v>
      </c>
      <c r="B20" t="s">
        <v>36</v>
      </c>
      <c r="C20" t="s">
        <v>29</v>
      </c>
      <c r="D20" t="s">
        <v>65</v>
      </c>
      <c r="E20" s="3">
        <v>100</v>
      </c>
      <c r="F20" s="3">
        <v>100</v>
      </c>
      <c r="G20" s="20">
        <v>915</v>
      </c>
      <c r="H20" s="21">
        <v>100</v>
      </c>
      <c r="I20" s="21">
        <v>100</v>
      </c>
      <c r="J20" s="22">
        <v>0</v>
      </c>
      <c r="K20" s="22">
        <v>100</v>
      </c>
      <c r="L20" s="22">
        <v>0</v>
      </c>
      <c r="M20" s="22">
        <v>0</v>
      </c>
      <c r="N20" s="22">
        <v>0</v>
      </c>
      <c r="O20" s="22">
        <v>0</v>
      </c>
      <c r="P20" s="22">
        <v>100</v>
      </c>
      <c r="Q20" s="22">
        <v>0</v>
      </c>
      <c r="R20" s="22">
        <v>0</v>
      </c>
      <c r="S20" s="22">
        <v>100</v>
      </c>
      <c r="T20" s="22">
        <v>0</v>
      </c>
      <c r="U20" s="22">
        <v>100</v>
      </c>
      <c r="V20" s="22">
        <v>0</v>
      </c>
      <c r="W20" s="22">
        <v>0</v>
      </c>
      <c r="X20" s="22">
        <v>0</v>
      </c>
      <c r="Y20" s="22">
        <v>100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100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23</v>
      </c>
      <c r="B21" t="s">
        <v>36</v>
      </c>
      <c r="C21" t="s">
        <v>29</v>
      </c>
      <c r="D21" t="s">
        <v>7</v>
      </c>
      <c r="E21" s="3">
        <v>100</v>
      </c>
      <c r="F21" s="3">
        <v>100</v>
      </c>
      <c r="G21" s="20">
        <v>915</v>
      </c>
      <c r="H21" s="21">
        <v>23</v>
      </c>
      <c r="I21" s="21">
        <v>23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23</v>
      </c>
      <c r="AP21" s="22">
        <v>0</v>
      </c>
      <c r="AQ21" s="22">
        <v>0</v>
      </c>
      <c r="AR21" s="22">
        <v>0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23</v>
      </c>
      <c r="B22" t="s">
        <v>36</v>
      </c>
      <c r="C22" t="s">
        <v>29</v>
      </c>
      <c r="D22" t="s">
        <v>8</v>
      </c>
      <c r="E22" s="3">
        <v>100</v>
      </c>
      <c r="F22" s="3">
        <v>100</v>
      </c>
      <c r="G22" s="20">
        <v>915</v>
      </c>
      <c r="H22" s="21">
        <v>33</v>
      </c>
      <c r="I22" s="21">
        <v>113.01</v>
      </c>
      <c r="J22" s="22">
        <v>70.430000000000007</v>
      </c>
      <c r="K22" s="22">
        <v>0</v>
      </c>
      <c r="L22" s="22">
        <v>47.57</v>
      </c>
      <c r="M22" s="22">
        <v>70.430000000000007</v>
      </c>
      <c r="N22" s="22">
        <v>68</v>
      </c>
      <c r="O22" s="22">
        <v>68</v>
      </c>
      <c r="P22" s="22">
        <v>0</v>
      </c>
      <c r="Q22" s="22">
        <v>68</v>
      </c>
      <c r="R22" s="22">
        <v>47.57</v>
      </c>
      <c r="S22" s="22">
        <v>0</v>
      </c>
      <c r="T22" s="22">
        <v>47.57</v>
      </c>
      <c r="U22" s="22">
        <v>0</v>
      </c>
      <c r="V22" s="22">
        <v>58</v>
      </c>
      <c r="W22" s="22">
        <v>64</v>
      </c>
      <c r="X22" s="22">
        <v>68</v>
      </c>
      <c r="Y22" s="22">
        <v>0</v>
      </c>
      <c r="Z22" s="22">
        <v>0</v>
      </c>
      <c r="AA22" s="22">
        <v>0</v>
      </c>
      <c r="AB22" s="22">
        <v>58</v>
      </c>
      <c r="AC22" s="22">
        <v>70.430000000000007</v>
      </c>
      <c r="AD22" s="22">
        <v>58</v>
      </c>
      <c r="AE22" s="22">
        <v>58</v>
      </c>
      <c r="AF22" s="22">
        <v>47.57</v>
      </c>
      <c r="AG22" s="22">
        <v>47.57</v>
      </c>
      <c r="AH22" s="22">
        <v>113.01</v>
      </c>
      <c r="AI22" s="22">
        <v>0</v>
      </c>
      <c r="AJ22" s="22">
        <v>0</v>
      </c>
      <c r="AK22" s="22">
        <v>0</v>
      </c>
      <c r="AL22" s="22">
        <v>47.57</v>
      </c>
      <c r="AM22" s="22">
        <v>0</v>
      </c>
      <c r="AN22" s="22">
        <v>0</v>
      </c>
      <c r="AO22" s="22">
        <v>0</v>
      </c>
      <c r="AP22" s="22">
        <v>33</v>
      </c>
      <c r="AQ22" s="22">
        <v>0</v>
      </c>
      <c r="AR22" s="22">
        <v>0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23</v>
      </c>
      <c r="B23" t="s">
        <v>24</v>
      </c>
      <c r="C23" t="s">
        <v>29</v>
      </c>
      <c r="D23" t="s">
        <v>65</v>
      </c>
      <c r="E23" s="3">
        <v>625</v>
      </c>
      <c r="F23" s="3">
        <v>625</v>
      </c>
      <c r="G23" s="20">
        <v>915</v>
      </c>
      <c r="H23" s="21">
        <v>100</v>
      </c>
      <c r="I23" s="21">
        <v>100</v>
      </c>
      <c r="J23" s="22">
        <v>0</v>
      </c>
      <c r="K23" s="22">
        <v>100</v>
      </c>
      <c r="L23" s="22">
        <v>0</v>
      </c>
      <c r="M23" s="22">
        <v>0</v>
      </c>
      <c r="N23" s="22">
        <v>0</v>
      </c>
      <c r="O23" s="22">
        <v>0</v>
      </c>
      <c r="P23" s="22">
        <v>100</v>
      </c>
      <c r="Q23" s="22">
        <v>0</v>
      </c>
      <c r="R23" s="22">
        <v>0</v>
      </c>
      <c r="S23" s="22">
        <v>100</v>
      </c>
      <c r="T23" s="22">
        <v>0</v>
      </c>
      <c r="U23" s="22">
        <v>100</v>
      </c>
      <c r="V23" s="22">
        <v>0</v>
      </c>
      <c r="W23" s="22">
        <v>0</v>
      </c>
      <c r="X23" s="22">
        <v>0</v>
      </c>
      <c r="Y23" s="22">
        <v>100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100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23</v>
      </c>
      <c r="B24" t="s">
        <v>24</v>
      </c>
      <c r="C24" t="s">
        <v>29</v>
      </c>
      <c r="D24" t="s">
        <v>7</v>
      </c>
      <c r="E24" s="3">
        <v>625</v>
      </c>
      <c r="F24" s="3">
        <v>625</v>
      </c>
      <c r="G24" s="20">
        <v>915</v>
      </c>
      <c r="H24" s="21">
        <v>397.42</v>
      </c>
      <c r="I24" s="21">
        <v>397.42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397.42</v>
      </c>
      <c r="AP24" s="22">
        <v>0</v>
      </c>
      <c r="AQ24" s="22">
        <v>0</v>
      </c>
      <c r="AR24" s="22">
        <v>0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23</v>
      </c>
      <c r="B25" t="s">
        <v>24</v>
      </c>
      <c r="C25" t="s">
        <v>29</v>
      </c>
      <c r="D25" t="s">
        <v>8</v>
      </c>
      <c r="E25" s="3">
        <v>625</v>
      </c>
      <c r="F25" s="3">
        <v>625</v>
      </c>
      <c r="G25" s="20">
        <v>915</v>
      </c>
      <c r="H25" s="21">
        <v>224.82</v>
      </c>
      <c r="I25" s="21">
        <v>400.89</v>
      </c>
      <c r="J25" s="22">
        <v>364</v>
      </c>
      <c r="K25" s="22">
        <v>0</v>
      </c>
      <c r="L25" s="22">
        <v>224.82</v>
      </c>
      <c r="M25" s="22">
        <v>353.29</v>
      </c>
      <c r="N25" s="22">
        <v>330</v>
      </c>
      <c r="O25" s="22">
        <v>330</v>
      </c>
      <c r="P25" s="22">
        <v>0</v>
      </c>
      <c r="Q25" s="22">
        <v>330</v>
      </c>
      <c r="R25" s="22">
        <v>224.82</v>
      </c>
      <c r="S25" s="22">
        <v>0</v>
      </c>
      <c r="T25" s="22">
        <v>224.82</v>
      </c>
      <c r="U25" s="22">
        <v>0</v>
      </c>
      <c r="V25" s="22">
        <v>329</v>
      </c>
      <c r="W25" s="22">
        <v>360</v>
      </c>
      <c r="X25" s="22">
        <v>330</v>
      </c>
      <c r="Y25" s="22">
        <v>0</v>
      </c>
      <c r="Z25" s="22">
        <v>360</v>
      </c>
      <c r="AA25" s="22">
        <v>381</v>
      </c>
      <c r="AB25" s="22">
        <v>329</v>
      </c>
      <c r="AC25" s="22">
        <v>353.29</v>
      </c>
      <c r="AD25" s="22">
        <v>329</v>
      </c>
      <c r="AE25" s="22">
        <v>329</v>
      </c>
      <c r="AF25" s="22">
        <v>224.82</v>
      </c>
      <c r="AG25" s="22">
        <v>224.82</v>
      </c>
      <c r="AH25" s="22">
        <v>400.89</v>
      </c>
      <c r="AI25" s="22">
        <v>0</v>
      </c>
      <c r="AJ25" s="22">
        <v>295</v>
      </c>
      <c r="AK25" s="22">
        <v>390</v>
      </c>
      <c r="AL25" s="22">
        <v>224.82</v>
      </c>
      <c r="AM25" s="22">
        <v>390.37</v>
      </c>
      <c r="AN25" s="22">
        <v>390</v>
      </c>
      <c r="AO25" s="22">
        <v>0</v>
      </c>
      <c r="AP25" s="22">
        <v>397.42</v>
      </c>
      <c r="AQ25" s="22">
        <v>397.42</v>
      </c>
      <c r="AR25" s="22">
        <v>397.42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0"/>
      <c r="H26" s="21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0"/>
      <c r="H27" s="21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" t="s">
        <v>14</v>
      </c>
      <c r="B52" s="1" t="s">
        <v>1</v>
      </c>
      <c r="C52" s="1" t="s">
        <v>2</v>
      </c>
      <c r="D52" s="1" t="s">
        <v>3</v>
      </c>
      <c r="E52" s="2" t="s">
        <v>15</v>
      </c>
      <c r="F52" s="2" t="s">
        <v>16</v>
      </c>
      <c r="G52" s="2" t="s">
        <v>17</v>
      </c>
      <c r="H52" s="2" t="s">
        <v>18</v>
      </c>
      <c r="I52" s="2" t="s">
        <v>19</v>
      </c>
      <c r="J52" s="2" t="s">
        <v>20</v>
      </c>
      <c r="K52" s="2" t="s">
        <v>37</v>
      </c>
      <c r="L52" s="2" t="s">
        <v>37</v>
      </c>
      <c r="M52" s="2" t="s">
        <v>38</v>
      </c>
      <c r="N52" s="2" t="s">
        <v>39</v>
      </c>
      <c r="O52" s="2" t="s">
        <v>40</v>
      </c>
      <c r="P52" s="2" t="s">
        <v>41</v>
      </c>
      <c r="Q52" s="2" t="s">
        <v>42</v>
      </c>
      <c r="R52" s="2" t="s">
        <v>43</v>
      </c>
      <c r="S52" s="2" t="s">
        <v>44</v>
      </c>
      <c r="T52" s="2" t="s">
        <v>45</v>
      </c>
      <c r="U52" s="2" t="s">
        <v>45</v>
      </c>
      <c r="V52" s="2" t="s">
        <v>46</v>
      </c>
      <c r="W52" s="2" t="s">
        <v>47</v>
      </c>
      <c r="X52" s="2" t="s">
        <v>48</v>
      </c>
      <c r="Y52" s="2" t="s">
        <v>49</v>
      </c>
      <c r="Z52" s="2" t="s">
        <v>50</v>
      </c>
      <c r="AA52" s="2" t="s">
        <v>51</v>
      </c>
      <c r="AB52" s="2" t="s">
        <v>52</v>
      </c>
      <c r="AC52" s="2" t="s">
        <v>26</v>
      </c>
      <c r="AD52" s="2" t="s">
        <v>53</v>
      </c>
      <c r="AE52" s="2" t="s">
        <v>54</v>
      </c>
      <c r="AF52" s="2" t="s">
        <v>55</v>
      </c>
      <c r="AG52" s="2" t="s">
        <v>56</v>
      </c>
      <c r="AH52" s="2" t="s">
        <v>57</v>
      </c>
      <c r="AI52" s="2" t="s">
        <v>58</v>
      </c>
      <c r="AJ52" s="2" t="s">
        <v>21</v>
      </c>
      <c r="AK52" s="2" t="s">
        <v>59</v>
      </c>
      <c r="AL52" s="2" t="s">
        <v>60</v>
      </c>
      <c r="AM52" s="2" t="s">
        <v>61</v>
      </c>
      <c r="AN52" s="2" t="s">
        <v>27</v>
      </c>
      <c r="AO52" s="2" t="s">
        <v>28</v>
      </c>
      <c r="AP52" s="2" t="s">
        <v>62</v>
      </c>
      <c r="AQ52" s="2" t="s">
        <v>63</v>
      </c>
      <c r="AR52" s="2" t="s">
        <v>64</v>
      </c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6</v>
      </c>
      <c r="B53" t="s">
        <v>32</v>
      </c>
      <c r="C53" t="s">
        <v>29</v>
      </c>
      <c r="D53" t="s">
        <v>65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32</v>
      </c>
      <c r="C54" t="s">
        <v>29</v>
      </c>
      <c r="D54" t="s">
        <v>31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32</v>
      </c>
      <c r="C55" t="s">
        <v>29</v>
      </c>
      <c r="D55" t="s">
        <v>7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66</v>
      </c>
      <c r="C56" t="s">
        <v>29</v>
      </c>
      <c r="D56" t="s">
        <v>31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6</v>
      </c>
      <c r="B57" t="s">
        <v>33</v>
      </c>
      <c r="C57" t="s">
        <v>29</v>
      </c>
      <c r="D57" t="s">
        <v>30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6</v>
      </c>
      <c r="B58" t="s">
        <v>33</v>
      </c>
      <c r="C58" t="s">
        <v>29</v>
      </c>
      <c r="D58" t="s">
        <v>31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6</v>
      </c>
      <c r="B59" t="s">
        <v>33</v>
      </c>
      <c r="C59" t="s">
        <v>29</v>
      </c>
      <c r="D59" t="s">
        <v>7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6</v>
      </c>
      <c r="B60" t="s">
        <v>22</v>
      </c>
      <c r="C60" t="s">
        <v>29</v>
      </c>
      <c r="D60" t="s">
        <v>65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6</v>
      </c>
      <c r="B61" t="s">
        <v>22</v>
      </c>
      <c r="C61" t="s">
        <v>29</v>
      </c>
      <c r="D61" t="s">
        <v>31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6</v>
      </c>
      <c r="B62" t="s">
        <v>22</v>
      </c>
      <c r="C62" t="s">
        <v>29</v>
      </c>
      <c r="D62" t="s">
        <v>7</v>
      </c>
      <c r="E62" s="4">
        <f>IF('Shoppable Services'!$F$4=$D62,1,0)*IF('Shoppable Services'!$E$4=$C62,1,0)*IF('Shoppable Services'!$D$4=$B62,1,0)*IF('Shoppable Services'!$C$4=$A62,1,0)*$E11</f>
        <v>1800</v>
      </c>
      <c r="F62" s="4">
        <f>IF('Shoppable Services'!$F$4=$D62,1,0)*IF('Shoppable Services'!$E$4=$C62,1,0)*IF('Shoppable Services'!$D$4=$B62,1,0)*IF('Shoppable Services'!$C$4=$A62,1,0)*$F11</f>
        <v>1800</v>
      </c>
      <c r="G62" s="4">
        <f>IF('Shoppable Services'!$F$4=$D62,1,0)*IF('Shoppable Services'!$E$4=$C62,1,0)*IF('Shoppable Services'!$D$4=$B62,1,0)*IF('Shoppable Services'!$C$4=$A62,1,0)*$G11</f>
        <v>124</v>
      </c>
      <c r="H62" s="4">
        <f>IF('Shoppable Services'!$F$4=$D62,1,0)*IF('Shoppable Services'!$E$4=$C62,1,0)*IF('Shoppable Services'!$D$4=$B62,1,0)*IF('Shoppable Services'!$C$4=$A62,1,0)*$H11</f>
        <v>714</v>
      </c>
      <c r="I62" s="4">
        <f>IF('Shoppable Services'!$F$4=$D62,1,0)*IF('Shoppable Services'!$E$4=$C62,1,0)*IF('Shoppable Services'!$D$4=$B62,1,0)*IF('Shoppable Services'!$C$4=$A62,1,0)*$I11</f>
        <v>1217.3499999999999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752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6</v>
      </c>
      <c r="B63" t="s">
        <v>34</v>
      </c>
      <c r="C63" t="s">
        <v>29</v>
      </c>
      <c r="D63" t="s">
        <v>65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6</v>
      </c>
      <c r="B64" t="s">
        <v>34</v>
      </c>
      <c r="C64" t="s">
        <v>29</v>
      </c>
      <c r="D64" t="s">
        <v>7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23</v>
      </c>
      <c r="B65" t="s">
        <v>35</v>
      </c>
      <c r="C65" t="s">
        <v>29</v>
      </c>
      <c r="D65" t="s">
        <v>65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23</v>
      </c>
      <c r="B66" t="s">
        <v>35</v>
      </c>
      <c r="C66" t="s">
        <v>29</v>
      </c>
      <c r="D66" t="s">
        <v>7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23</v>
      </c>
      <c r="B67" t="s">
        <v>35</v>
      </c>
      <c r="C67" t="s">
        <v>29</v>
      </c>
      <c r="D67" t="s">
        <v>8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23</v>
      </c>
      <c r="B68" t="s">
        <v>36</v>
      </c>
      <c r="C68" t="s">
        <v>29</v>
      </c>
      <c r="D68" t="s">
        <v>65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23</v>
      </c>
      <c r="B69" t="s">
        <v>36</v>
      </c>
      <c r="C69" t="s">
        <v>29</v>
      </c>
      <c r="D69" t="s">
        <v>7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23</v>
      </c>
      <c r="B70" t="s">
        <v>36</v>
      </c>
      <c r="C70" t="s">
        <v>29</v>
      </c>
      <c r="D70" t="s">
        <v>8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23</v>
      </c>
      <c r="B71" t="s">
        <v>36</v>
      </c>
      <c r="C71" t="s">
        <v>29</v>
      </c>
      <c r="D71" t="s">
        <v>65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23</v>
      </c>
      <c r="B72" t="s">
        <v>36</v>
      </c>
      <c r="C72" t="s">
        <v>29</v>
      </c>
      <c r="D72" t="s">
        <v>7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23</v>
      </c>
      <c r="B73" t="s">
        <v>36</v>
      </c>
      <c r="C73" t="s">
        <v>29</v>
      </c>
      <c r="D73" t="s">
        <v>8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23</v>
      </c>
      <c r="B74" t="s">
        <v>24</v>
      </c>
      <c r="C74" t="s">
        <v>29</v>
      </c>
      <c r="D74" t="s">
        <v>65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23</v>
      </c>
      <c r="B75" t="s">
        <v>24</v>
      </c>
      <c r="C75" t="s">
        <v>29</v>
      </c>
      <c r="D75" t="s">
        <v>7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23</v>
      </c>
      <c r="B76" t="s">
        <v>24</v>
      </c>
      <c r="C76" t="s">
        <v>29</v>
      </c>
      <c r="D76" t="s">
        <v>8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>
        <f>IF('Shoppable Services'!$F$4=$D76,1,0)*IF('Shoppable Services'!$E$4=$C76,1,0)*IF('Shoppable Services'!$D$4=$B76,1,0)*IF('Shoppable Services'!$C$4=$A76,1,0)*IF('Shoppable Services'!$B$4=AN$52,AN25,0)</f>
        <v>0</v>
      </c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E77" s="4">
        <f>COUNTIF(E53:E76,"&gt;0")</f>
        <v>1</v>
      </c>
      <c r="F77" s="4">
        <f>COUNTIF(F53:F76,"&gt;0")</f>
        <v>1</v>
      </c>
      <c r="G77" s="4">
        <f>COUNTIF(G53:G76,"&gt;0")</f>
        <v>1</v>
      </c>
      <c r="H77" s="4">
        <f>COUNTIF(H53:H76,"&gt;0")</f>
        <v>1</v>
      </c>
      <c r="I77" s="4">
        <f>COUNTIF(I53:I76,"&gt;0")</f>
        <v>1</v>
      </c>
      <c r="J77" s="4">
        <f>COUNTIF(J53:BE76,"&gt;0")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0" ma:contentTypeDescription="Create a new document." ma:contentTypeScope="" ma:versionID="9c074ce8db2cf551d5ea6c308a9f26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18C7A4-D5CA-4031-8792-422DE9594717}"/>
</file>

<file path=customXml/itemProps2.xml><?xml version="1.0" encoding="utf-8"?>
<ds:datastoreItem xmlns:ds="http://schemas.openxmlformats.org/officeDocument/2006/customXml" ds:itemID="{05C2AFE4-A5B1-457F-A69B-DAB52A7A2F47}"/>
</file>

<file path=customXml/itemProps3.xml><?xml version="1.0" encoding="utf-8"?>
<ds:datastoreItem xmlns:ds="http://schemas.openxmlformats.org/officeDocument/2006/customXml" ds:itemID="{56805C1E-D62F-452A-BDCF-6BAE0ADCBE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2022-02-02T20:24:38Z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