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Data!$A$1:$G$76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U54" i="1"/>
  <c r="AV54" i="1"/>
  <c r="AW54" i="1"/>
  <c r="AX54" i="1"/>
  <c r="AO55" i="1"/>
  <c r="AP55" i="1"/>
  <c r="AQ55" i="1"/>
  <c r="AR55" i="1"/>
  <c r="AS55" i="1"/>
  <c r="AT55" i="1"/>
  <c r="AU55" i="1"/>
  <c r="AV55" i="1"/>
  <c r="AW55" i="1"/>
  <c r="AX55" i="1"/>
  <c r="AO56" i="1"/>
  <c r="AP56" i="1"/>
  <c r="AQ56" i="1"/>
  <c r="AR56" i="1"/>
  <c r="AS56" i="1"/>
  <c r="AT56" i="1"/>
  <c r="AU56" i="1"/>
  <c r="AV56" i="1"/>
  <c r="AW56" i="1"/>
  <c r="AX56" i="1"/>
  <c r="AO57" i="1"/>
  <c r="AP57" i="1"/>
  <c r="AQ57" i="1"/>
  <c r="AR57" i="1"/>
  <c r="AS57" i="1"/>
  <c r="AT57" i="1"/>
  <c r="AU57" i="1"/>
  <c r="AV57" i="1"/>
  <c r="AW57" i="1"/>
  <c r="AX57" i="1"/>
  <c r="AO58" i="1"/>
  <c r="AP58" i="1"/>
  <c r="AQ58" i="1"/>
  <c r="AR58" i="1"/>
  <c r="AS58" i="1"/>
  <c r="AT58" i="1"/>
  <c r="AU58" i="1"/>
  <c r="AV58" i="1"/>
  <c r="AW58" i="1"/>
  <c r="AX58" i="1"/>
  <c r="AO59" i="1"/>
  <c r="AP59" i="1"/>
  <c r="AQ59" i="1"/>
  <c r="AR59" i="1"/>
  <c r="AS59" i="1"/>
  <c r="AT59" i="1"/>
  <c r="AU59" i="1"/>
  <c r="AV59" i="1"/>
  <c r="AW59" i="1"/>
  <c r="AX59" i="1"/>
  <c r="AO60" i="1"/>
  <c r="AP60" i="1"/>
  <c r="AQ60" i="1"/>
  <c r="AR60" i="1"/>
  <c r="AS60" i="1"/>
  <c r="AT60" i="1"/>
  <c r="AU60" i="1"/>
  <c r="AV60" i="1"/>
  <c r="AW60" i="1"/>
  <c r="AX60" i="1"/>
  <c r="AO61" i="1"/>
  <c r="AP61" i="1"/>
  <c r="AQ61" i="1"/>
  <c r="AR61" i="1"/>
  <c r="AS61" i="1"/>
  <c r="AT61" i="1"/>
  <c r="AU61" i="1"/>
  <c r="AV61" i="1"/>
  <c r="AW61" i="1"/>
  <c r="AX61" i="1"/>
  <c r="AO62" i="1"/>
  <c r="AP62" i="1"/>
  <c r="AQ62" i="1"/>
  <c r="AR62" i="1"/>
  <c r="AS62" i="1"/>
  <c r="AT62" i="1"/>
  <c r="AU62" i="1"/>
  <c r="AV62" i="1"/>
  <c r="AW62" i="1"/>
  <c r="AX62" i="1"/>
  <c r="AO63" i="1"/>
  <c r="AP63" i="1"/>
  <c r="AQ63" i="1"/>
  <c r="AR63" i="1"/>
  <c r="AS63" i="1"/>
  <c r="AT63" i="1"/>
  <c r="AU63" i="1"/>
  <c r="AV63" i="1"/>
  <c r="AW63" i="1"/>
  <c r="AX63" i="1"/>
  <c r="AO64" i="1"/>
  <c r="AP64" i="1"/>
  <c r="AQ64" i="1"/>
  <c r="AR64" i="1"/>
  <c r="AS64" i="1"/>
  <c r="AT64" i="1"/>
  <c r="AU64" i="1"/>
  <c r="AV64" i="1"/>
  <c r="AW64" i="1"/>
  <c r="AX64" i="1"/>
  <c r="AO65" i="1"/>
  <c r="AP65" i="1"/>
  <c r="AQ65" i="1"/>
  <c r="AR65" i="1"/>
  <c r="AS65" i="1"/>
  <c r="AT65" i="1"/>
  <c r="AU65" i="1"/>
  <c r="AV65" i="1"/>
  <c r="AW65" i="1"/>
  <c r="AX65" i="1"/>
  <c r="AO66" i="1"/>
  <c r="AP66" i="1"/>
  <c r="AQ66" i="1"/>
  <c r="AR66" i="1"/>
  <c r="AS66" i="1"/>
  <c r="AT66" i="1"/>
  <c r="AU66" i="1"/>
  <c r="AV66" i="1"/>
  <c r="AW66" i="1"/>
  <c r="AX66" i="1"/>
  <c r="AO67" i="1"/>
  <c r="AP67" i="1"/>
  <c r="AQ67" i="1"/>
  <c r="AR67" i="1"/>
  <c r="AS67" i="1"/>
  <c r="AT67" i="1"/>
  <c r="AU67" i="1"/>
  <c r="AV67" i="1"/>
  <c r="AW67" i="1"/>
  <c r="AX67" i="1"/>
  <c r="AO68" i="1"/>
  <c r="AP68" i="1"/>
  <c r="AQ68" i="1"/>
  <c r="AR68" i="1"/>
  <c r="AS68" i="1"/>
  <c r="AT68" i="1"/>
  <c r="AU68" i="1"/>
  <c r="AV68" i="1"/>
  <c r="AW68" i="1"/>
  <c r="AX68" i="1"/>
  <c r="AO69" i="1"/>
  <c r="AP69" i="1"/>
  <c r="AQ69" i="1"/>
  <c r="AR69" i="1"/>
  <c r="AS69" i="1"/>
  <c r="AT69" i="1"/>
  <c r="AU69" i="1"/>
  <c r="AV69" i="1"/>
  <c r="AW69" i="1"/>
  <c r="AX69" i="1"/>
  <c r="AO70" i="1"/>
  <c r="AP70" i="1"/>
  <c r="AQ70" i="1"/>
  <c r="AR70" i="1"/>
  <c r="AS70" i="1"/>
  <c r="AT70" i="1"/>
  <c r="AU70" i="1"/>
  <c r="AV70" i="1"/>
  <c r="AW70" i="1"/>
  <c r="AX70" i="1"/>
  <c r="AO71" i="1"/>
  <c r="AP71" i="1"/>
  <c r="AQ71" i="1"/>
  <c r="AR71" i="1"/>
  <c r="AS71" i="1"/>
  <c r="AT71" i="1"/>
  <c r="AU71" i="1"/>
  <c r="AV71" i="1"/>
  <c r="AW71" i="1"/>
  <c r="AX71" i="1"/>
  <c r="AO53" i="1"/>
  <c r="AP53" i="1"/>
  <c r="AQ53" i="1"/>
  <c r="AR53" i="1"/>
  <c r="AS53" i="1"/>
  <c r="AT53" i="1"/>
  <c r="AU53" i="1"/>
  <c r="AV53" i="1"/>
  <c r="AW53" i="1"/>
  <c r="AX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2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2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2" i="1" s="1"/>
  <c r="I4" i="6" s="1"/>
  <c r="G53" i="1"/>
  <c r="G72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2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2" i="1" l="1"/>
  <c r="H4" i="6" s="1"/>
</calcChain>
</file>

<file path=xl/sharedStrings.xml><?xml version="1.0" encoding="utf-8"?>
<sst xmlns="http://schemas.openxmlformats.org/spreadsheetml/2006/main" count="330" uniqueCount="73">
  <si>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</si>
  <si>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</si>
  <si>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</si>
  <si>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</si>
  <si>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</si>
  <si>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</si>
  <si>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</si>
  <si>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</si>
  <si>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</si>
  <si>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</si>
  <si>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</si>
  <si>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</si>
  <si>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</si>
  <si>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</si>
  <si>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</si>
  <si>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</si>
  <si>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</si>
  <si>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</si>
  <si>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</si>
  <si>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</si>
  <si>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</si>
  <si>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</si>
  <si>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</si>
  <si>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</si>
  <si>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</si>
  <si>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</si>
  <si>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</si>
  <si>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</si>
  <si>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</si>
  <si>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</si>
  <si>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</si>
  <si>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TRICARE WEST HN Rate</t>
  </si>
  <si>
    <t>Adult</t>
  </si>
  <si>
    <t>Case Rate/DRG</t>
  </si>
  <si>
    <t>All Ages</t>
  </si>
  <si>
    <t>AETNA MANAGED MEDICA Rate</t>
  </si>
  <si>
    <t>ARIZONA COMPLETE CAR Rate</t>
  </si>
  <si>
    <t>BANNER UNIVERSITY Rate</t>
  </si>
  <si>
    <t>BCBS /P Rate</t>
  </si>
  <si>
    <t>BCBS/CHS/P Rate</t>
  </si>
  <si>
    <t>BCBS FEDERAL/P Rate</t>
  </si>
  <si>
    <t>BEACON HEALTH STRATE Rate</t>
  </si>
  <si>
    <t>CARE MORE MNGD MCARE Rate</t>
  </si>
  <si>
    <t>CARE 1ST ARIZONA Rate</t>
  </si>
  <si>
    <t>CIGNA Rate</t>
  </si>
  <si>
    <t>CIGNA/GREAT WEST Rate</t>
  </si>
  <si>
    <t>CIGNA MANAGED MEDICA Rate</t>
  </si>
  <si>
    <t>HEALTH CHOICE GEN MN Rate</t>
  </si>
  <si>
    <t>HMC HEALTHWORKS Rate</t>
  </si>
  <si>
    <t>HOLMAN GROUP Rate</t>
  </si>
  <si>
    <t>HOLMAN GROUP MNGD MC Rate</t>
  </si>
  <si>
    <t>HUMANA MNGD MCARE Rate</t>
  </si>
  <si>
    <t>HUMANA PPO Rate</t>
  </si>
  <si>
    <t>MAGELLAN COMPLETE CA Rate</t>
  </si>
  <si>
    <t>MAGELLAN HEALTH Rate</t>
  </si>
  <si>
    <t>MANAGED HEALTH NET Rate</t>
  </si>
  <si>
    <t>MERCY CARE ADV MNGD Rate</t>
  </si>
  <si>
    <t>MERCY CARE PLAN Rate</t>
  </si>
  <si>
    <t>MERCY CARE RHBA PLAN Rate</t>
  </si>
  <si>
    <t>MHN MNGD MCARE Rate</t>
  </si>
  <si>
    <t>MINES AND ASSOCIATES Rate</t>
  </si>
  <si>
    <t>ONE CARE MNGD MCARE Rate</t>
  </si>
  <si>
    <t>STEWARD HEALTH CHOIC Rate</t>
  </si>
  <si>
    <t>TRICARE HEALTH NET Rate</t>
  </si>
  <si>
    <t>UHC APIPA CLAIMS MNG Rate</t>
  </si>
  <si>
    <t>UHC COMMUNITY PLAN Rate</t>
  </si>
  <si>
    <t>UHC COMMUNITY PLAN L Rate</t>
  </si>
  <si>
    <t>UMR UNIVERSAL MEDICA Rate</t>
  </si>
  <si>
    <t>UNIVERSITY CARE ADV Rate</t>
  </si>
  <si>
    <t>WELLCARE PLAN MNGD M Rate</t>
  </si>
  <si>
    <t>WPS MVH-VAPCCC Rate</t>
  </si>
  <si>
    <t>% of Medicare PPS</t>
  </si>
  <si>
    <t>Geriatric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</si>
</sst>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30</v>
      </c>
    </row>
    <row r="2" spans="1:12">
      <c r="B2" s="25" t="s">
        <v>17</v>
      </c>
      <c r="C2" s="25"/>
      <c r="D2" s="25"/>
      <c r="E2" s="25"/>
      <c r="F2" s="25"/>
    </row>
    <row r="3" spans="1:12">
      <c r="B3" s="9" t="s">
        <v>15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14</v>
      </c>
      <c r="H3" s="9" t="s">
        <v>16</v>
      </c>
      <c r="I3" s="9" t="s">
        <v>4</v>
      </c>
      <c r="J3" s="9" t="s">
        <v>5</v>
      </c>
      <c r="K3" s="9" t="s">
        <v>13</v>
      </c>
      <c r="L3" s="9" t="s">
        <v>20</v>
      </c>
    </row>
    <row r="4" spans="1:12">
      <c r="B4" s="10" t="s">
        <v>58</v>
      </c>
      <c r="C4" s="10" t="s">
        <v>9</v>
      </c>
      <c r="D4" s="10" t="s">
        <v>25</v>
      </c>
      <c r="E4" s="10" t="s">
        <v>32</v>
      </c>
      <c r="F4" s="10" t="s">
        <v>10</v>
      </c>
      <c r="G4" s="11">
        <f>IF(Data!$G$72&gt;1,"Error",MAX(Data!G53:G71))</f>
        <v>124</v>
      </c>
      <c r="H4" s="12">
        <f>IF(Data!$J$72&gt;1,"Error",IF(Data!$J$72=0,"N/A",MAX(Data!J53:BD71)))</f>
        <v>840.88</v>
      </c>
      <c r="I4" s="12">
        <f>IF(Data!$H$72&gt;1,"Error",SUM(Data!H53:H71))</f>
        <v>816</v>
      </c>
      <c r="J4" s="12">
        <f>IF(Data!$I$72&gt;1,"Error",SUM(Data!I53:I71))</f>
        <v>1537.5</v>
      </c>
      <c r="K4" s="12">
        <f>IF(Data!$E$72&gt;1,"Error",SUM(Data!E53:E71))</f>
        <v>2200</v>
      </c>
      <c r="L4" s="12">
        <f>IF(Data!$F$72&gt;1,"Error",SUM(Data!F53:F71))</f>
        <v>2200</v>
      </c>
    </row>
    <row r="7" spans="1:12" hidden="1" outlineLevel="1">
      <c r="B7" s="18" t="s">
        <v>15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24</v>
      </c>
      <c r="C8" t="s">
        <v>9</v>
      </c>
      <c r="D8" t="s">
        <v>25</v>
      </c>
      <c r="E8" t="s">
        <v>11</v>
      </c>
      <c r="F8" t="s">
        <v>71</v>
      </c>
    </row>
    <row r="9" spans="1:12" ht="30" hidden="1" outlineLevel="1">
      <c r="B9" s="18" t="s">
        <v>35</v>
      </c>
      <c r="C9" t="s">
        <v>26</v>
      </c>
      <c r="D9" t="s">
        <v>27</v>
      </c>
      <c r="E9" t="s">
        <v>32</v>
      </c>
      <c r="F9" t="s">
        <v>33</v>
      </c>
    </row>
    <row r="10" spans="1:12" hidden="1" outlineLevel="1">
      <c r="B10" s="18" t="s">
        <v>36</v>
      </c>
      <c r="C10" s="13"/>
      <c r="D10" t="s">
        <v>28</v>
      </c>
      <c r="E10" t="s">
        <v>72</v>
      </c>
      <c r="F10" t="s">
        <v>10</v>
      </c>
    </row>
    <row r="11" spans="1:12" hidden="1" outlineLevel="1">
      <c r="B11" s="18" t="s">
        <v>37</v>
      </c>
      <c r="C11"/>
      <c r="D11" t="s">
        <v>29</v>
      </c>
      <c r="E11" t="s">
        <v>34</v>
      </c>
      <c r="F11" t="s">
        <v>12</v>
      </c>
    </row>
    <row r="12" spans="1:12" hidden="1" outlineLevel="1">
      <c r="B12" s="18" t="s">
        <v>38</v>
      </c>
      <c r="C12"/>
      <c r="D12"/>
      <c r="E12"/>
      <c r="F12"/>
    </row>
    <row r="13" spans="1:12" hidden="1" outlineLevel="1">
      <c r="B13" s="18" t="s">
        <v>39</v>
      </c>
      <c r="C13"/>
      <c r="D13"/>
      <c r="E13"/>
      <c r="F13"/>
    </row>
    <row r="14" spans="1:12" hidden="1" outlineLevel="1">
      <c r="B14" s="18" t="s">
        <v>40</v>
      </c>
      <c r="C14"/>
      <c r="D14"/>
      <c r="E14"/>
      <c r="F14"/>
    </row>
    <row r="15" spans="1:12" hidden="1" outlineLevel="1">
      <c r="B15" s="18" t="s">
        <v>41</v>
      </c>
      <c r="C15"/>
      <c r="D15"/>
      <c r="E15"/>
      <c r="F15"/>
    </row>
    <row r="16" spans="1:12" ht="30" hidden="1" outlineLevel="1">
      <c r="B16" s="18" t="s">
        <v>42</v>
      </c>
      <c r="C16"/>
      <c r="D16"/>
      <c r="E16"/>
      <c r="F16"/>
    </row>
    <row r="17" spans="2:6" hidden="1" outlineLevel="1">
      <c r="B17" s="18" t="s">
        <v>43</v>
      </c>
      <c r="C17"/>
      <c r="D17"/>
      <c r="E17"/>
      <c r="F17"/>
    </row>
    <row r="18" spans="2:6" hidden="1" outlineLevel="1">
      <c r="B18" s="18" t="s">
        <v>44</v>
      </c>
      <c r="C18"/>
      <c r="D18"/>
      <c r="E18"/>
      <c r="F18"/>
    </row>
    <row r="19" spans="2:6" hidden="1" outlineLevel="1">
      <c r="B19" s="18" t="s">
        <v>6</v>
      </c>
      <c r="C19"/>
      <c r="D19"/>
      <c r="E19"/>
      <c r="F19"/>
    </row>
    <row r="20" spans="2:6" hidden="1" outlineLevel="1">
      <c r="B20" s="18" t="s">
        <v>45</v>
      </c>
      <c r="C20"/>
      <c r="D20"/>
      <c r="E20"/>
      <c r="F20"/>
    </row>
    <row r="21" spans="2:6" ht="30" hidden="1" outlineLevel="1">
      <c r="B21" s="18" t="s">
        <v>46</v>
      </c>
      <c r="C21"/>
      <c r="D21"/>
      <c r="E21"/>
      <c r="F21"/>
    </row>
    <row r="22" spans="2:6" hidden="1" outlineLevel="1">
      <c r="B22" s="18" t="s">
        <v>7</v>
      </c>
      <c r="C22"/>
      <c r="D22"/>
      <c r="E22"/>
      <c r="F22"/>
    </row>
    <row r="23" spans="2:6" hidden="1" outlineLevel="1">
      <c r="B23" s="18" t="s">
        <v>47</v>
      </c>
      <c r="C23"/>
      <c r="D23"/>
      <c r="E23"/>
      <c r="F23"/>
    </row>
    <row r="24" spans="2:6" hidden="1" outlineLevel="1">
      <c r="B24" s="18" t="s">
        <v>48</v>
      </c>
      <c r="C24"/>
      <c r="D24"/>
      <c r="E24"/>
      <c r="F24"/>
    </row>
    <row r="25" spans="2:6" hidden="1" outlineLevel="1">
      <c r="B25" s="18" t="s">
        <v>49</v>
      </c>
      <c r="C25"/>
      <c r="D25"/>
      <c r="E25"/>
      <c r="F25"/>
    </row>
    <row r="26" spans="2:6" ht="30" hidden="1" outlineLevel="1">
      <c r="B26" s="18" t="s">
        <v>50</v>
      </c>
      <c r="C26"/>
      <c r="D26"/>
      <c r="E26"/>
      <c r="F26"/>
    </row>
    <row r="27" spans="2:6" hidden="1" outlineLevel="1">
      <c r="B27" s="18" t="s">
        <v>51</v>
      </c>
      <c r="C27"/>
      <c r="D27"/>
      <c r="E27"/>
      <c r="F27"/>
    </row>
    <row r="28" spans="2:6" hidden="1" outlineLevel="1">
      <c r="B28" s="18" t="s">
        <v>52</v>
      </c>
      <c r="C28"/>
      <c r="D28"/>
      <c r="E28"/>
      <c r="F28"/>
    </row>
    <row r="29" spans="2:6" ht="30" hidden="1" outlineLevel="1">
      <c r="B29" s="18" t="s">
        <v>53</v>
      </c>
      <c r="C29"/>
      <c r="D29"/>
      <c r="E29"/>
      <c r="F29"/>
    </row>
    <row r="30" spans="2:6" hidden="1" outlineLevel="1">
      <c r="B30" s="18" t="s">
        <v>54</v>
      </c>
      <c r="C30"/>
      <c r="D30"/>
      <c r="E30"/>
      <c r="F30"/>
    </row>
    <row r="31" spans="2:6" hidden="1" outlineLevel="1">
      <c r="B31" s="18" t="s">
        <v>55</v>
      </c>
      <c r="C31"/>
      <c r="D31"/>
      <c r="E31"/>
      <c r="F31"/>
    </row>
    <row r="32" spans="2:6" hidden="1" outlineLevel="1">
      <c r="B32" s="18" t="s">
        <v>56</v>
      </c>
      <c r="C32"/>
      <c r="D32"/>
      <c r="E32"/>
      <c r="F32"/>
    </row>
    <row r="33" spans="2:6" hidden="1" outlineLevel="1">
      <c r="B33" s="18" t="s">
        <v>57</v>
      </c>
      <c r="C33"/>
      <c r="D33"/>
      <c r="E33"/>
      <c r="F33"/>
    </row>
    <row r="34" spans="2:6" hidden="1" outlineLevel="1">
      <c r="B34" s="18" t="s">
        <v>58</v>
      </c>
      <c r="C34"/>
      <c r="D34"/>
      <c r="E34"/>
      <c r="F34"/>
    </row>
    <row r="35" spans="2:6" hidden="1" outlineLevel="1">
      <c r="B35" s="18" t="s">
        <v>59</v>
      </c>
      <c r="C35"/>
      <c r="D35"/>
      <c r="E35"/>
      <c r="F35"/>
    </row>
    <row r="36" spans="2:6" hidden="1" outlineLevel="1">
      <c r="B36" s="18" t="s">
        <v>60</v>
      </c>
      <c r="C36"/>
      <c r="D36"/>
      <c r="E36"/>
      <c r="F36"/>
    </row>
    <row r="37" spans="2:6" hidden="1" outlineLevel="1">
      <c r="B37" s="18" t="s">
        <v>61</v>
      </c>
      <c r="C37"/>
      <c r="D37"/>
      <c r="E37"/>
      <c r="F37"/>
    </row>
    <row r="38" spans="2:6" hidden="1" outlineLevel="1">
      <c r="B38" s="18" t="s">
        <v>62</v>
      </c>
      <c r="C38"/>
      <c r="D38"/>
      <c r="E38"/>
      <c r="F38"/>
    </row>
    <row r="39" spans="2:6" hidden="1" outlineLevel="1">
      <c r="B39" s="18" t="s">
        <v>63</v>
      </c>
      <c r="C39"/>
      <c r="D39"/>
      <c r="E39"/>
      <c r="F39"/>
    </row>
    <row r="40" spans="2:6" hidden="1" outlineLevel="1">
      <c r="B40" s="18" t="s">
        <v>31</v>
      </c>
      <c r="C40"/>
      <c r="D40"/>
      <c r="E40"/>
      <c r="F40"/>
    </row>
    <row r="41" spans="2:6" hidden="1" outlineLevel="1">
      <c r="B41" s="18" t="s">
        <v>64</v>
      </c>
      <c r="C41"/>
      <c r="D41"/>
      <c r="E41"/>
      <c r="F41"/>
    </row>
    <row r="42" spans="2:6" hidden="1" outlineLevel="1">
      <c r="B42" s="18" t="s">
        <v>65</v>
      </c>
      <c r="C42"/>
      <c r="D42"/>
      <c r="E42"/>
      <c r="F42"/>
    </row>
    <row r="43" spans="2:6" hidden="1" outlineLevel="1">
      <c r="B43" s="18" t="s">
        <v>66</v>
      </c>
      <c r="C43"/>
      <c r="D43"/>
      <c r="E43"/>
      <c r="F43"/>
    </row>
    <row r="44" spans="2:6" hidden="1" outlineLevel="1">
      <c r="B44" s="18" t="s">
        <v>67</v>
      </c>
      <c r="C44"/>
      <c r="D44"/>
      <c r="E44"/>
      <c r="F44"/>
    </row>
    <row r="45" spans="2:6" hidden="1" outlineLevel="1">
      <c r="B45" s="18" t="s">
        <v>8</v>
      </c>
      <c r="C45"/>
      <c r="D45"/>
      <c r="E45"/>
      <c r="F45"/>
    </row>
    <row r="46" spans="2:6" hidden="1" outlineLevel="1">
      <c r="B46" s="18" t="s">
        <v>68</v>
      </c>
      <c r="C46"/>
      <c r="D46"/>
      <c r="E46"/>
      <c r="F46"/>
    </row>
    <row r="47" spans="2:6" ht="30" hidden="1" outlineLevel="1">
      <c r="B47" s="18" t="s">
        <v>69</v>
      </c>
      <c r="C47"/>
      <c r="D47"/>
      <c r="E47"/>
      <c r="F47"/>
    </row>
    <row r="48" spans="2:6" hidden="1" outlineLevel="1">
      <c r="B48" s="18" t="s">
        <v>70</v>
      </c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topLeftCell="AG46" workbookViewId="0">
      <selection activeCell="J52" sqref="J52:AX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18</v>
      </c>
      <c r="B1" s="20" t="s">
        <v>1</v>
      </c>
      <c r="C1" s="20" t="s">
        <v>2</v>
      </c>
      <c r="D1" s="20" t="s">
        <v>3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35</v>
      </c>
      <c r="L1" s="21" t="s">
        <v>36</v>
      </c>
      <c r="M1" s="21" t="s">
        <v>37</v>
      </c>
      <c r="N1" s="21" t="s">
        <v>38</v>
      </c>
      <c r="O1" s="21" t="s">
        <v>39</v>
      </c>
      <c r="P1" s="21" t="s">
        <v>40</v>
      </c>
      <c r="Q1" s="21" t="s">
        <v>41</v>
      </c>
      <c r="R1" s="21" t="s">
        <v>42</v>
      </c>
      <c r="S1" s="21" t="s">
        <v>43</v>
      </c>
      <c r="T1" s="21" t="s">
        <v>44</v>
      </c>
      <c r="U1" s="21" t="s">
        <v>6</v>
      </c>
      <c r="V1" s="21" t="s">
        <v>45</v>
      </c>
      <c r="W1" s="21" t="s">
        <v>46</v>
      </c>
      <c r="X1" s="21" t="s">
        <v>7</v>
      </c>
      <c r="Y1" s="21" t="s">
        <v>47</v>
      </c>
      <c r="Z1" s="21" t="s">
        <v>48</v>
      </c>
      <c r="AA1" s="21" t="s">
        <v>49</v>
      </c>
      <c r="AB1" s="21" t="s">
        <v>50</v>
      </c>
      <c r="AC1" s="21" t="s">
        <v>51</v>
      </c>
      <c r="AD1" s="21" t="s">
        <v>52</v>
      </c>
      <c r="AE1" s="21" t="s">
        <v>53</v>
      </c>
      <c r="AF1" s="21" t="s">
        <v>54</v>
      </c>
      <c r="AG1" s="21" t="s">
        <v>55</v>
      </c>
      <c r="AH1" s="21" t="s">
        <v>56</v>
      </c>
      <c r="AI1" s="21" t="s">
        <v>57</v>
      </c>
      <c r="AJ1" s="21" t="s">
        <v>58</v>
      </c>
      <c r="AK1" s="21" t="s">
        <v>59</v>
      </c>
      <c r="AL1" s="21" t="s">
        <v>60</v>
      </c>
      <c r="AM1" s="21" t="s">
        <v>61</v>
      </c>
      <c r="AN1" s="21" t="s">
        <v>62</v>
      </c>
      <c r="AO1" s="21" t="s">
        <v>63</v>
      </c>
      <c r="AP1" s="21" t="s">
        <v>31</v>
      </c>
      <c r="AQ1" s="21" t="s">
        <v>64</v>
      </c>
      <c r="AR1" s="21" t="s">
        <v>65</v>
      </c>
      <c r="AS1" s="21" t="s">
        <v>66</v>
      </c>
      <c r="AT1" s="21" t="s">
        <v>67</v>
      </c>
      <c r="AU1" s="21" t="s">
        <v>8</v>
      </c>
      <c r="AV1" s="21" t="s">
        <v>68</v>
      </c>
      <c r="AW1" s="21" t="s">
        <v>69</v>
      </c>
      <c r="AX1" s="21" t="s">
        <v>70</v>
      </c>
      <c r="AY1" s="2"/>
      <c r="AZ1" s="2"/>
      <c r="BA1" s="2"/>
      <c r="BB1" s="2"/>
      <c r="BC1" s="2"/>
      <c r="BD1" s="2"/>
    </row>
    <row r="2" spans="1:56">
      <c r="A2" t="s">
        <v>9</v>
      </c>
      <c r="B2" t="s">
        <v>25</v>
      </c>
      <c r="C2" t="s">
        <v>11</v>
      </c>
      <c r="D2" t="s">
        <v>71</v>
      </c>
      <c r="E2" s="3">
        <v>2200</v>
      </c>
      <c r="F2" s="3">
        <v>2200</v>
      </c>
      <c r="G2" s="22">
        <v>124</v>
      </c>
      <c r="H2" s="23">
        <v>100</v>
      </c>
      <c r="I2" s="23">
        <v>100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100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100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4"/>
      <c r="AZ2" s="4"/>
      <c r="BA2" s="4"/>
      <c r="BB2" s="4"/>
      <c r="BC2" s="4"/>
      <c r="BD2" s="4"/>
    </row>
    <row r="3" spans="1:56">
      <c r="A3" t="s">
        <v>9</v>
      </c>
      <c r="B3" t="s">
        <v>25</v>
      </c>
      <c r="C3" t="s">
        <v>11</v>
      </c>
      <c r="D3" t="s">
        <v>33</v>
      </c>
      <c r="E3" s="3">
        <v>2200</v>
      </c>
      <c r="F3" s="3">
        <v>2200</v>
      </c>
      <c r="G3" s="22">
        <v>124</v>
      </c>
      <c r="H3" s="23">
        <v>4838.8999999999996</v>
      </c>
      <c r="I3" s="23">
        <v>4838.8999999999996</v>
      </c>
      <c r="J3" s="24">
        <v>0</v>
      </c>
      <c r="K3" s="24">
        <v>0</v>
      </c>
      <c r="L3" s="24">
        <v>0</v>
      </c>
      <c r="M3" s="24">
        <v>0</v>
      </c>
      <c r="N3" s="24">
        <v>4838.8999999999996</v>
      </c>
      <c r="O3" s="24">
        <v>4838.8999999999996</v>
      </c>
      <c r="P3" s="24">
        <v>4838.8999999999996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4"/>
      <c r="AZ3" s="4"/>
      <c r="BA3" s="4"/>
      <c r="BB3" s="4"/>
      <c r="BC3" s="4"/>
      <c r="BD3" s="4"/>
    </row>
    <row r="4" spans="1:56">
      <c r="A4" t="s">
        <v>9</v>
      </c>
      <c r="B4" t="s">
        <v>25</v>
      </c>
      <c r="C4" t="s">
        <v>11</v>
      </c>
      <c r="D4" t="s">
        <v>10</v>
      </c>
      <c r="E4" s="3">
        <v>2200</v>
      </c>
      <c r="F4" s="3">
        <v>2200</v>
      </c>
      <c r="G4" s="22">
        <v>124</v>
      </c>
      <c r="H4" s="23">
        <v>816</v>
      </c>
      <c r="I4" s="23">
        <v>1537.5</v>
      </c>
      <c r="J4" s="24">
        <v>1108</v>
      </c>
      <c r="K4" s="24">
        <v>0</v>
      </c>
      <c r="L4" s="24">
        <v>898.03</v>
      </c>
      <c r="M4" s="24">
        <v>816.39</v>
      </c>
      <c r="N4" s="24">
        <v>0</v>
      </c>
      <c r="O4" s="24">
        <v>0</v>
      </c>
      <c r="P4" s="24">
        <v>0</v>
      </c>
      <c r="Q4" s="24">
        <v>1025</v>
      </c>
      <c r="R4" s="24">
        <v>0</v>
      </c>
      <c r="S4" s="24">
        <v>816.39</v>
      </c>
      <c r="T4" s="24">
        <v>1208</v>
      </c>
      <c r="U4" s="24">
        <v>1208</v>
      </c>
      <c r="V4" s="24">
        <v>1208</v>
      </c>
      <c r="W4" s="24">
        <v>0</v>
      </c>
      <c r="X4" s="24">
        <v>1150</v>
      </c>
      <c r="Y4" s="24">
        <v>0</v>
      </c>
      <c r="Z4" s="24">
        <v>1400</v>
      </c>
      <c r="AA4" s="24">
        <v>1200</v>
      </c>
      <c r="AB4" s="24">
        <v>0</v>
      </c>
      <c r="AC4" s="24">
        <v>0</v>
      </c>
      <c r="AD4" s="24">
        <v>1537.5</v>
      </c>
      <c r="AE4" s="24">
        <v>0</v>
      </c>
      <c r="AF4" s="24">
        <v>925</v>
      </c>
      <c r="AG4" s="24">
        <v>1200</v>
      </c>
      <c r="AH4" s="24">
        <v>0</v>
      </c>
      <c r="AI4" s="24">
        <v>841</v>
      </c>
      <c r="AJ4" s="24">
        <v>841</v>
      </c>
      <c r="AK4" s="24">
        <v>0</v>
      </c>
      <c r="AL4" s="24">
        <v>1300</v>
      </c>
      <c r="AM4" s="24">
        <v>0</v>
      </c>
      <c r="AN4" s="24">
        <v>898</v>
      </c>
      <c r="AO4" s="24">
        <v>1250.33</v>
      </c>
      <c r="AP4" s="24">
        <v>2433.33</v>
      </c>
      <c r="AQ4" s="24">
        <v>0</v>
      </c>
      <c r="AR4" s="24">
        <v>816.39</v>
      </c>
      <c r="AS4" s="24">
        <v>816.39</v>
      </c>
      <c r="AT4" s="24">
        <v>928</v>
      </c>
      <c r="AU4" s="24">
        <v>928</v>
      </c>
      <c r="AV4" s="24">
        <v>0</v>
      </c>
      <c r="AW4" s="24">
        <v>0</v>
      </c>
      <c r="AX4" s="24">
        <v>0</v>
      </c>
      <c r="AY4" s="4"/>
      <c r="AZ4" s="4"/>
      <c r="BA4" s="4"/>
      <c r="BB4" s="4"/>
      <c r="BC4" s="4"/>
      <c r="BD4" s="4"/>
    </row>
    <row r="5" spans="1:56">
      <c r="A5" t="s">
        <v>9</v>
      </c>
      <c r="B5" t="s">
        <v>25</v>
      </c>
      <c r="C5" t="s">
        <v>32</v>
      </c>
      <c r="D5" t="s">
        <v>71</v>
      </c>
      <c r="E5" s="3">
        <v>2200</v>
      </c>
      <c r="F5" s="3">
        <v>2200</v>
      </c>
      <c r="G5" s="22">
        <v>124</v>
      </c>
      <c r="H5" s="23">
        <v>100</v>
      </c>
      <c r="I5" s="23">
        <v>102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100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102</v>
      </c>
      <c r="AD5" s="24">
        <v>0</v>
      </c>
      <c r="AE5" s="24">
        <v>100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100</v>
      </c>
      <c r="AL5" s="24">
        <v>0</v>
      </c>
      <c r="AM5" s="24">
        <v>100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4"/>
      <c r="AZ5" s="4"/>
      <c r="BA5" s="4"/>
      <c r="BB5" s="4"/>
      <c r="BC5" s="4"/>
      <c r="BD5" s="4"/>
    </row>
    <row r="6" spans="1:56">
      <c r="A6" t="s">
        <v>9</v>
      </c>
      <c r="B6" t="s">
        <v>25</v>
      </c>
      <c r="C6" t="s">
        <v>32</v>
      </c>
      <c r="D6" t="s">
        <v>33</v>
      </c>
      <c r="E6" s="3">
        <v>2200</v>
      </c>
      <c r="F6" s="3">
        <v>2200</v>
      </c>
      <c r="G6" s="22">
        <v>124</v>
      </c>
      <c r="H6" s="23">
        <v>100</v>
      </c>
      <c r="I6" s="23">
        <v>4838.8999999999996</v>
      </c>
      <c r="J6" s="24">
        <v>0</v>
      </c>
      <c r="K6" s="24">
        <v>0</v>
      </c>
      <c r="L6" s="24">
        <v>0</v>
      </c>
      <c r="M6" s="24">
        <v>0</v>
      </c>
      <c r="N6" s="24">
        <v>4838.8999999999996</v>
      </c>
      <c r="O6" s="24">
        <v>4838.8999999999996</v>
      </c>
      <c r="P6" s="24">
        <v>4838.8999999999996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100</v>
      </c>
      <c r="AR6" s="24">
        <v>0</v>
      </c>
      <c r="AS6" s="24">
        <v>0</v>
      </c>
      <c r="AT6" s="24">
        <v>0</v>
      </c>
      <c r="AU6" s="24">
        <v>0</v>
      </c>
      <c r="AV6" s="24">
        <v>100</v>
      </c>
      <c r="AW6" s="24">
        <v>0</v>
      </c>
      <c r="AX6" s="24">
        <v>0</v>
      </c>
      <c r="AY6" s="4"/>
      <c r="AZ6" s="4"/>
      <c r="BA6" s="4"/>
      <c r="BB6" s="4"/>
      <c r="BC6" s="4"/>
      <c r="BD6" s="4"/>
    </row>
    <row r="7" spans="1:56">
      <c r="A7" t="s">
        <v>9</v>
      </c>
      <c r="B7" t="s">
        <v>25</v>
      </c>
      <c r="C7" t="s">
        <v>32</v>
      </c>
      <c r="D7" t="s">
        <v>10</v>
      </c>
      <c r="E7" s="3">
        <v>2200</v>
      </c>
      <c r="F7" s="3">
        <v>2200</v>
      </c>
      <c r="G7" s="22">
        <v>124</v>
      </c>
      <c r="H7" s="23">
        <v>816</v>
      </c>
      <c r="I7" s="23">
        <v>1537.5</v>
      </c>
      <c r="J7" s="24">
        <v>1108</v>
      </c>
      <c r="K7" s="24">
        <v>1076</v>
      </c>
      <c r="L7" s="24">
        <v>898.03</v>
      </c>
      <c r="M7" s="24">
        <v>816.39</v>
      </c>
      <c r="N7" s="24">
        <v>0</v>
      </c>
      <c r="O7" s="24">
        <v>0</v>
      </c>
      <c r="P7" s="24">
        <v>0</v>
      </c>
      <c r="Q7" s="24">
        <v>1025</v>
      </c>
      <c r="R7" s="24">
        <v>955</v>
      </c>
      <c r="S7" s="24">
        <v>816.39</v>
      </c>
      <c r="T7" s="24">
        <v>1103</v>
      </c>
      <c r="U7" s="24">
        <v>1103</v>
      </c>
      <c r="V7" s="24">
        <v>3347</v>
      </c>
      <c r="W7" s="24">
        <v>0</v>
      </c>
      <c r="X7" s="24">
        <v>1000</v>
      </c>
      <c r="Y7" s="24">
        <v>939.39</v>
      </c>
      <c r="Z7" s="24">
        <v>1350</v>
      </c>
      <c r="AA7" s="24">
        <v>1200</v>
      </c>
      <c r="AB7" s="24">
        <v>850</v>
      </c>
      <c r="AC7" s="24">
        <v>0</v>
      </c>
      <c r="AD7" s="24">
        <v>1537.5</v>
      </c>
      <c r="AE7" s="24">
        <v>0</v>
      </c>
      <c r="AF7" s="24">
        <v>850</v>
      </c>
      <c r="AG7" s="24">
        <v>1097</v>
      </c>
      <c r="AH7" s="24">
        <v>840.88</v>
      </c>
      <c r="AI7" s="24">
        <v>840.88</v>
      </c>
      <c r="AJ7" s="24">
        <v>840.88</v>
      </c>
      <c r="AK7" s="24">
        <v>0</v>
      </c>
      <c r="AL7" s="24">
        <v>1200</v>
      </c>
      <c r="AM7" s="24">
        <v>0</v>
      </c>
      <c r="AN7" s="24">
        <v>898</v>
      </c>
      <c r="AO7" s="24">
        <v>1250.33</v>
      </c>
      <c r="AP7" s="24">
        <v>2433.33</v>
      </c>
      <c r="AQ7" s="24">
        <v>0</v>
      </c>
      <c r="AR7" s="24">
        <v>816.39</v>
      </c>
      <c r="AS7" s="24">
        <v>816.39</v>
      </c>
      <c r="AT7" s="24">
        <v>928</v>
      </c>
      <c r="AU7" s="24">
        <v>928</v>
      </c>
      <c r="AV7" s="24">
        <v>0</v>
      </c>
      <c r="AW7" s="24">
        <v>875</v>
      </c>
      <c r="AX7" s="24">
        <v>950</v>
      </c>
      <c r="AY7" s="4"/>
      <c r="AZ7" s="4"/>
      <c r="BA7" s="4"/>
      <c r="BB7" s="4"/>
      <c r="BC7" s="4"/>
      <c r="BD7" s="4"/>
    </row>
    <row r="8" spans="1:56">
      <c r="A8" t="s">
        <v>9</v>
      </c>
      <c r="B8" t="s">
        <v>25</v>
      </c>
      <c r="C8" t="s">
        <v>72</v>
      </c>
      <c r="D8" t="s">
        <v>71</v>
      </c>
      <c r="E8" s="3">
        <v>2200</v>
      </c>
      <c r="F8" s="3">
        <v>2200</v>
      </c>
      <c r="G8" s="22">
        <v>124</v>
      </c>
      <c r="H8" s="23">
        <v>100</v>
      </c>
      <c r="I8" s="23">
        <v>102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100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102</v>
      </c>
      <c r="AD8" s="24">
        <v>0</v>
      </c>
      <c r="AE8" s="24">
        <v>100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100</v>
      </c>
      <c r="AL8" s="24">
        <v>0</v>
      </c>
      <c r="AM8" s="24">
        <v>100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4"/>
      <c r="AZ8" s="4"/>
      <c r="BA8" s="4"/>
      <c r="BB8" s="4"/>
      <c r="BC8" s="4"/>
      <c r="BD8" s="4"/>
    </row>
    <row r="9" spans="1:56">
      <c r="A9" t="s">
        <v>9</v>
      </c>
      <c r="B9" t="s">
        <v>25</v>
      </c>
      <c r="C9" t="s">
        <v>72</v>
      </c>
      <c r="D9" t="s">
        <v>33</v>
      </c>
      <c r="E9" s="3">
        <v>2200</v>
      </c>
      <c r="F9" s="3">
        <v>2200</v>
      </c>
      <c r="G9" s="22">
        <v>124</v>
      </c>
      <c r="H9" s="23">
        <v>100</v>
      </c>
      <c r="I9" s="23">
        <v>4838.8999999999996</v>
      </c>
      <c r="J9" s="24">
        <v>0</v>
      </c>
      <c r="K9" s="24">
        <v>0</v>
      </c>
      <c r="L9" s="24">
        <v>0</v>
      </c>
      <c r="M9" s="24">
        <v>0</v>
      </c>
      <c r="N9" s="24">
        <v>4838.8999999999996</v>
      </c>
      <c r="O9" s="24">
        <v>4838.8999999999996</v>
      </c>
      <c r="P9" s="24">
        <v>4838.8999999999996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100</v>
      </c>
      <c r="AR9" s="24">
        <v>0</v>
      </c>
      <c r="AS9" s="24">
        <v>0</v>
      </c>
      <c r="AT9" s="24">
        <v>0</v>
      </c>
      <c r="AU9" s="24">
        <v>0</v>
      </c>
      <c r="AV9" s="24">
        <v>100</v>
      </c>
      <c r="AW9" s="24">
        <v>0</v>
      </c>
      <c r="AX9" s="24">
        <v>0</v>
      </c>
      <c r="AY9" s="4"/>
      <c r="AZ9" s="4"/>
      <c r="BA9" s="4"/>
      <c r="BB9" s="4"/>
      <c r="BC9" s="4"/>
      <c r="BD9" s="4"/>
    </row>
    <row r="10" spans="1:56">
      <c r="A10" t="s">
        <v>9</v>
      </c>
      <c r="B10" t="s">
        <v>25</v>
      </c>
      <c r="C10" t="s">
        <v>72</v>
      </c>
      <c r="D10" t="s">
        <v>10</v>
      </c>
      <c r="E10" s="3">
        <v>2200</v>
      </c>
      <c r="F10" s="3">
        <v>2200</v>
      </c>
      <c r="G10" s="22">
        <v>124</v>
      </c>
      <c r="H10" s="23">
        <v>816</v>
      </c>
      <c r="I10" s="23">
        <v>1537.5</v>
      </c>
      <c r="J10" s="24">
        <v>1108</v>
      </c>
      <c r="K10" s="24">
        <v>1076</v>
      </c>
      <c r="L10" s="24">
        <v>898.03</v>
      </c>
      <c r="M10" s="24">
        <v>816.39</v>
      </c>
      <c r="N10" s="24">
        <v>0</v>
      </c>
      <c r="O10" s="24">
        <v>0</v>
      </c>
      <c r="P10" s="24">
        <v>0</v>
      </c>
      <c r="Q10" s="24">
        <v>1025</v>
      </c>
      <c r="R10" s="24">
        <v>955</v>
      </c>
      <c r="S10" s="24">
        <v>816.39</v>
      </c>
      <c r="T10" s="24">
        <v>1208</v>
      </c>
      <c r="U10" s="24">
        <v>2404</v>
      </c>
      <c r="V10" s="24">
        <v>2174</v>
      </c>
      <c r="W10" s="24">
        <v>0</v>
      </c>
      <c r="X10" s="24">
        <v>1000</v>
      </c>
      <c r="Y10" s="24">
        <v>939.39</v>
      </c>
      <c r="Z10" s="24">
        <v>1350</v>
      </c>
      <c r="AA10" s="24">
        <v>1200</v>
      </c>
      <c r="AB10" s="24">
        <v>850</v>
      </c>
      <c r="AC10" s="24">
        <v>0</v>
      </c>
      <c r="AD10" s="24">
        <v>1537.5</v>
      </c>
      <c r="AE10" s="24">
        <v>0</v>
      </c>
      <c r="AF10" s="24">
        <v>850</v>
      </c>
      <c r="AG10" s="24">
        <v>1097</v>
      </c>
      <c r="AH10" s="24">
        <v>840.88</v>
      </c>
      <c r="AI10" s="24">
        <v>840.88</v>
      </c>
      <c r="AJ10" s="24">
        <v>840.88</v>
      </c>
      <c r="AK10" s="24">
        <v>0</v>
      </c>
      <c r="AL10" s="24">
        <v>1200</v>
      </c>
      <c r="AM10" s="24">
        <v>0</v>
      </c>
      <c r="AN10" s="24">
        <v>898</v>
      </c>
      <c r="AO10" s="24">
        <v>1250.33</v>
      </c>
      <c r="AP10" s="24">
        <v>2433.33</v>
      </c>
      <c r="AQ10" s="24">
        <v>0</v>
      </c>
      <c r="AR10" s="24">
        <v>816.39</v>
      </c>
      <c r="AS10" s="24">
        <v>816.39</v>
      </c>
      <c r="AT10" s="24">
        <v>928</v>
      </c>
      <c r="AU10" s="24">
        <v>0</v>
      </c>
      <c r="AV10" s="24">
        <v>0</v>
      </c>
      <c r="AW10" s="24">
        <v>875</v>
      </c>
      <c r="AX10" s="24">
        <v>950</v>
      </c>
      <c r="AY10" s="4"/>
      <c r="AZ10" s="4"/>
      <c r="BA10" s="4"/>
      <c r="BB10" s="4"/>
      <c r="BC10" s="4"/>
      <c r="BD10" s="4"/>
    </row>
    <row r="11" spans="1:56">
      <c r="A11" t="s">
        <v>26</v>
      </c>
      <c r="B11" t="s">
        <v>27</v>
      </c>
      <c r="C11" t="s">
        <v>11</v>
      </c>
      <c r="D11" t="s">
        <v>12</v>
      </c>
      <c r="E11" s="3">
        <v>500</v>
      </c>
      <c r="F11" s="3">
        <v>500</v>
      </c>
      <c r="G11" s="22">
        <v>905</v>
      </c>
      <c r="H11" s="23">
        <v>196</v>
      </c>
      <c r="I11" s="23">
        <v>252.45</v>
      </c>
      <c r="J11" s="24">
        <v>0</v>
      </c>
      <c r="K11" s="24">
        <v>0</v>
      </c>
      <c r="L11" s="24">
        <v>0</v>
      </c>
      <c r="M11" s="24">
        <v>0</v>
      </c>
      <c r="N11" s="24">
        <v>252.45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196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4"/>
      <c r="AZ11" s="4"/>
      <c r="BA11" s="4"/>
      <c r="BB11" s="4"/>
      <c r="BC11" s="4"/>
      <c r="BD11" s="4"/>
    </row>
    <row r="12" spans="1:56">
      <c r="A12" t="s">
        <v>26</v>
      </c>
      <c r="B12" t="s">
        <v>27</v>
      </c>
      <c r="C12" t="s">
        <v>32</v>
      </c>
      <c r="D12" t="s">
        <v>71</v>
      </c>
      <c r="E12" s="3">
        <v>500</v>
      </c>
      <c r="F12" s="3">
        <v>500</v>
      </c>
      <c r="G12" s="22">
        <v>905</v>
      </c>
      <c r="H12" s="23">
        <v>100</v>
      </c>
      <c r="I12" s="23">
        <v>100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100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4"/>
      <c r="AZ12" s="4"/>
      <c r="BA12" s="4"/>
      <c r="BB12" s="4"/>
      <c r="BC12" s="4"/>
      <c r="BD12" s="4"/>
    </row>
    <row r="13" spans="1:56">
      <c r="A13" t="s">
        <v>26</v>
      </c>
      <c r="B13" t="s">
        <v>27</v>
      </c>
      <c r="C13" t="s">
        <v>32</v>
      </c>
      <c r="D13" t="s">
        <v>10</v>
      </c>
      <c r="E13" s="3">
        <v>500</v>
      </c>
      <c r="F13" s="3">
        <v>500</v>
      </c>
      <c r="G13" s="22">
        <v>905</v>
      </c>
      <c r="H13" s="23">
        <v>182.61</v>
      </c>
      <c r="I13" s="23">
        <v>182.61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182.61</v>
      </c>
      <c r="AJ13" s="24">
        <v>182.61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4"/>
      <c r="AZ13" s="4"/>
      <c r="BA13" s="4"/>
      <c r="BB13" s="4"/>
      <c r="BC13" s="4"/>
      <c r="BD13" s="4"/>
    </row>
    <row r="14" spans="1:56">
      <c r="A14" t="s">
        <v>26</v>
      </c>
      <c r="B14" t="s">
        <v>27</v>
      </c>
      <c r="C14" t="s">
        <v>32</v>
      </c>
      <c r="D14" t="s">
        <v>12</v>
      </c>
      <c r="E14" s="3">
        <v>500</v>
      </c>
      <c r="F14" s="3">
        <v>500</v>
      </c>
      <c r="G14" s="22">
        <v>905</v>
      </c>
      <c r="H14" s="23">
        <v>150</v>
      </c>
      <c r="I14" s="23">
        <v>450</v>
      </c>
      <c r="J14" s="24">
        <v>319</v>
      </c>
      <c r="K14" s="24">
        <v>197</v>
      </c>
      <c r="L14" s="24">
        <v>0</v>
      </c>
      <c r="M14" s="24">
        <v>0</v>
      </c>
      <c r="N14" s="24">
        <v>252.45</v>
      </c>
      <c r="O14" s="24">
        <v>252.45</v>
      </c>
      <c r="P14" s="24">
        <v>252.45</v>
      </c>
      <c r="Q14" s="24">
        <v>220</v>
      </c>
      <c r="R14" s="24">
        <v>0</v>
      </c>
      <c r="S14" s="24">
        <v>0</v>
      </c>
      <c r="T14" s="24">
        <v>238</v>
      </c>
      <c r="U14" s="24">
        <v>0</v>
      </c>
      <c r="V14" s="24">
        <v>231</v>
      </c>
      <c r="W14" s="24">
        <v>238</v>
      </c>
      <c r="X14" s="24">
        <v>315</v>
      </c>
      <c r="Y14" s="24">
        <v>150</v>
      </c>
      <c r="Z14" s="24">
        <v>450</v>
      </c>
      <c r="AA14" s="24">
        <v>350</v>
      </c>
      <c r="AB14" s="24">
        <v>350</v>
      </c>
      <c r="AC14" s="24">
        <v>350</v>
      </c>
      <c r="AD14" s="24">
        <v>350</v>
      </c>
      <c r="AE14" s="24">
        <v>225</v>
      </c>
      <c r="AF14" s="24">
        <v>225</v>
      </c>
      <c r="AG14" s="24">
        <v>319</v>
      </c>
      <c r="AH14" s="24">
        <v>0</v>
      </c>
      <c r="AI14" s="24">
        <v>0</v>
      </c>
      <c r="AJ14" s="24">
        <v>0</v>
      </c>
      <c r="AK14" s="24">
        <v>319</v>
      </c>
      <c r="AL14" s="24">
        <v>350</v>
      </c>
      <c r="AM14" s="24">
        <v>0</v>
      </c>
      <c r="AN14" s="24">
        <v>200</v>
      </c>
      <c r="AO14" s="24">
        <v>195.65</v>
      </c>
      <c r="AP14" s="24">
        <v>196</v>
      </c>
      <c r="AQ14" s="24">
        <v>205</v>
      </c>
      <c r="AR14" s="24">
        <v>0</v>
      </c>
      <c r="AS14" s="24">
        <v>0</v>
      </c>
      <c r="AT14" s="24">
        <v>217</v>
      </c>
      <c r="AU14" s="24">
        <v>217</v>
      </c>
      <c r="AV14" s="24">
        <v>150</v>
      </c>
      <c r="AW14" s="24">
        <v>0</v>
      </c>
      <c r="AX14" s="24">
        <v>0</v>
      </c>
      <c r="AY14" s="4"/>
      <c r="AZ14" s="4"/>
      <c r="BA14" s="4"/>
      <c r="BB14" s="4"/>
      <c r="BC14" s="4"/>
      <c r="BD14" s="4"/>
    </row>
    <row r="15" spans="1:56">
      <c r="A15" t="s">
        <v>26</v>
      </c>
      <c r="B15" t="s">
        <v>27</v>
      </c>
      <c r="C15" t="s">
        <v>34</v>
      </c>
      <c r="D15" t="s">
        <v>12</v>
      </c>
      <c r="E15" s="3">
        <v>500</v>
      </c>
      <c r="F15" s="3">
        <v>500</v>
      </c>
      <c r="G15" s="22">
        <v>905</v>
      </c>
      <c r="H15" s="23">
        <v>200</v>
      </c>
      <c r="I15" s="23">
        <v>319</v>
      </c>
      <c r="J15" s="24">
        <v>319</v>
      </c>
      <c r="K15" s="24">
        <v>0</v>
      </c>
      <c r="L15" s="24">
        <v>200</v>
      </c>
      <c r="M15" s="24">
        <v>0</v>
      </c>
      <c r="N15" s="24">
        <v>252.45</v>
      </c>
      <c r="O15" s="24">
        <v>0</v>
      </c>
      <c r="P15" s="24">
        <v>252.45</v>
      </c>
      <c r="Q15" s="24">
        <v>0</v>
      </c>
      <c r="R15" s="24">
        <v>0</v>
      </c>
      <c r="S15" s="24">
        <v>0</v>
      </c>
      <c r="T15" s="24">
        <v>0</v>
      </c>
      <c r="U15" s="24">
        <v>238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4"/>
      <c r="AZ15" s="4"/>
      <c r="BA15" s="4"/>
      <c r="BB15" s="4"/>
      <c r="BC15" s="4"/>
      <c r="BD15" s="4"/>
    </row>
    <row r="16" spans="1:56">
      <c r="A16" t="s">
        <v>26</v>
      </c>
      <c r="B16" t="s">
        <v>27</v>
      </c>
      <c r="C16" t="s">
        <v>72</v>
      </c>
      <c r="D16" t="s">
        <v>71</v>
      </c>
      <c r="E16" s="3">
        <v>500</v>
      </c>
      <c r="F16" s="3">
        <v>500</v>
      </c>
      <c r="G16" s="22">
        <v>905</v>
      </c>
      <c r="H16" s="23">
        <v>100</v>
      </c>
      <c r="I16" s="23">
        <v>100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100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4"/>
      <c r="AZ16" s="4"/>
      <c r="BA16" s="4"/>
      <c r="BB16" s="4"/>
      <c r="BC16" s="4"/>
      <c r="BD16" s="4"/>
    </row>
    <row r="17" spans="1:56">
      <c r="A17" t="s">
        <v>26</v>
      </c>
      <c r="B17" t="s">
        <v>27</v>
      </c>
      <c r="C17" t="s">
        <v>72</v>
      </c>
      <c r="D17" t="s">
        <v>12</v>
      </c>
      <c r="E17" s="3">
        <v>500</v>
      </c>
      <c r="F17" s="3">
        <v>500</v>
      </c>
      <c r="G17" s="22">
        <v>905</v>
      </c>
      <c r="H17" s="23">
        <v>195.65</v>
      </c>
      <c r="I17" s="23">
        <v>450</v>
      </c>
      <c r="J17" s="24">
        <v>0</v>
      </c>
      <c r="K17" s="24">
        <v>197</v>
      </c>
      <c r="L17" s="24">
        <v>0</v>
      </c>
      <c r="M17" s="24">
        <v>0</v>
      </c>
      <c r="N17" s="24">
        <v>252.45</v>
      </c>
      <c r="O17" s="24">
        <v>252.45</v>
      </c>
      <c r="P17" s="24">
        <v>252.45</v>
      </c>
      <c r="Q17" s="24">
        <v>220</v>
      </c>
      <c r="R17" s="24">
        <v>0</v>
      </c>
      <c r="S17" s="24">
        <v>0</v>
      </c>
      <c r="T17" s="24">
        <v>238</v>
      </c>
      <c r="U17" s="24">
        <v>0</v>
      </c>
      <c r="V17" s="24">
        <v>231</v>
      </c>
      <c r="W17" s="24">
        <v>238</v>
      </c>
      <c r="X17" s="24">
        <v>315</v>
      </c>
      <c r="Y17" s="24">
        <v>0</v>
      </c>
      <c r="Z17" s="24">
        <v>450</v>
      </c>
      <c r="AA17" s="24">
        <v>350</v>
      </c>
      <c r="AB17" s="24">
        <v>0</v>
      </c>
      <c r="AC17" s="24">
        <v>350</v>
      </c>
      <c r="AD17" s="24">
        <v>350</v>
      </c>
      <c r="AE17" s="24">
        <v>225</v>
      </c>
      <c r="AF17" s="24">
        <v>225</v>
      </c>
      <c r="AG17" s="24">
        <v>319</v>
      </c>
      <c r="AH17" s="24">
        <v>0</v>
      </c>
      <c r="AI17" s="24">
        <v>0</v>
      </c>
      <c r="AJ17" s="24">
        <v>0</v>
      </c>
      <c r="AK17" s="24">
        <v>319</v>
      </c>
      <c r="AL17" s="24">
        <v>350</v>
      </c>
      <c r="AM17" s="24">
        <v>0</v>
      </c>
      <c r="AN17" s="24">
        <v>0</v>
      </c>
      <c r="AO17" s="24">
        <v>195.65</v>
      </c>
      <c r="AP17" s="24">
        <v>196</v>
      </c>
      <c r="AQ17" s="24">
        <v>0</v>
      </c>
      <c r="AR17" s="24">
        <v>0</v>
      </c>
      <c r="AS17" s="24">
        <v>0</v>
      </c>
      <c r="AT17" s="24">
        <v>0</v>
      </c>
      <c r="AU17" s="24">
        <v>217</v>
      </c>
      <c r="AV17" s="24">
        <v>0</v>
      </c>
      <c r="AW17" s="24">
        <v>0</v>
      </c>
      <c r="AX17" s="24">
        <v>0</v>
      </c>
      <c r="AY17" s="4"/>
      <c r="AZ17" s="4"/>
      <c r="BA17" s="4"/>
      <c r="BB17" s="4"/>
      <c r="BC17" s="4"/>
      <c r="BD17" s="4"/>
    </row>
    <row r="18" spans="1:56">
      <c r="A18" t="s">
        <v>26</v>
      </c>
      <c r="B18" t="s">
        <v>28</v>
      </c>
      <c r="C18" t="s">
        <v>34</v>
      </c>
      <c r="D18" t="s">
        <v>12</v>
      </c>
      <c r="E18" s="3">
        <v>750</v>
      </c>
      <c r="F18" s="3">
        <v>750</v>
      </c>
      <c r="G18" s="22">
        <v>912</v>
      </c>
      <c r="H18" s="23">
        <v>414</v>
      </c>
      <c r="I18" s="23">
        <v>414</v>
      </c>
      <c r="J18" s="24">
        <v>414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4"/>
      <c r="AZ18" s="4"/>
      <c r="BA18" s="4"/>
      <c r="BB18" s="4"/>
      <c r="BC18" s="4"/>
      <c r="BD18" s="4"/>
    </row>
    <row r="19" spans="1:56">
      <c r="A19" t="s">
        <v>26</v>
      </c>
      <c r="B19" t="s">
        <v>29</v>
      </c>
      <c r="C19" t="s">
        <v>32</v>
      </c>
      <c r="D19" t="s">
        <v>12</v>
      </c>
      <c r="E19" s="3">
        <v>750</v>
      </c>
      <c r="F19" s="3">
        <v>750</v>
      </c>
      <c r="G19" s="22">
        <v>912</v>
      </c>
      <c r="H19" s="23">
        <v>224</v>
      </c>
      <c r="I19" s="23">
        <v>550</v>
      </c>
      <c r="J19" s="24">
        <v>0</v>
      </c>
      <c r="K19" s="24">
        <v>0</v>
      </c>
      <c r="L19" s="24">
        <v>0</v>
      </c>
      <c r="M19" s="24">
        <v>0</v>
      </c>
      <c r="N19" s="24">
        <v>224</v>
      </c>
      <c r="O19" s="24">
        <v>0</v>
      </c>
      <c r="P19" s="24">
        <v>0</v>
      </c>
      <c r="Q19" s="24">
        <v>460</v>
      </c>
      <c r="R19" s="24">
        <v>0</v>
      </c>
      <c r="S19" s="24">
        <v>0</v>
      </c>
      <c r="T19" s="24">
        <v>0</v>
      </c>
      <c r="U19" s="24">
        <v>0</v>
      </c>
      <c r="V19" s="24">
        <v>436</v>
      </c>
      <c r="W19" s="24">
        <v>0</v>
      </c>
      <c r="X19" s="24">
        <v>0</v>
      </c>
      <c r="Y19" s="24">
        <v>350</v>
      </c>
      <c r="Z19" s="24">
        <v>0</v>
      </c>
      <c r="AA19" s="24">
        <v>550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375</v>
      </c>
      <c r="AR19" s="24">
        <v>0</v>
      </c>
      <c r="AS19" s="24">
        <v>0</v>
      </c>
      <c r="AT19" s="24">
        <v>0</v>
      </c>
      <c r="AU19" s="24">
        <v>398</v>
      </c>
      <c r="AV19" s="24">
        <v>350</v>
      </c>
      <c r="AW19" s="24">
        <v>0</v>
      </c>
      <c r="AX19" s="24">
        <v>0</v>
      </c>
      <c r="AY19" s="4"/>
      <c r="AZ19" s="4"/>
      <c r="BA19" s="4"/>
      <c r="BB19" s="4"/>
      <c r="BC19" s="4"/>
      <c r="BD19" s="4"/>
    </row>
    <row r="20" spans="1:56">
      <c r="A20" t="s">
        <v>26</v>
      </c>
      <c r="B20" t="s">
        <v>29</v>
      </c>
      <c r="C20" t="s">
        <v>34</v>
      </c>
      <c r="D20" t="s">
        <v>12</v>
      </c>
      <c r="E20" s="3">
        <v>750</v>
      </c>
      <c r="F20" s="3">
        <v>750</v>
      </c>
      <c r="G20" s="22">
        <v>912</v>
      </c>
      <c r="H20" s="23">
        <v>215</v>
      </c>
      <c r="I20" s="23">
        <v>550</v>
      </c>
      <c r="J20" s="24">
        <v>0</v>
      </c>
      <c r="K20" s="24">
        <v>385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515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475</v>
      </c>
      <c r="AE20" s="24">
        <v>475</v>
      </c>
      <c r="AF20" s="24">
        <v>475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550</v>
      </c>
      <c r="AM20" s="24">
        <v>0</v>
      </c>
      <c r="AN20" s="24">
        <v>0</v>
      </c>
      <c r="AO20" s="24">
        <v>0</v>
      </c>
      <c r="AP20" s="24">
        <v>215</v>
      </c>
      <c r="AQ20" s="24">
        <v>0</v>
      </c>
      <c r="AR20" s="24">
        <v>0</v>
      </c>
      <c r="AS20" s="24">
        <v>0</v>
      </c>
      <c r="AT20" s="24">
        <v>398</v>
      </c>
      <c r="AU20" s="24">
        <v>0</v>
      </c>
      <c r="AV20" s="24">
        <v>0</v>
      </c>
      <c r="AW20" s="24">
        <v>0</v>
      </c>
      <c r="AX20" s="24">
        <v>0</v>
      </c>
      <c r="AY20" s="4"/>
      <c r="AZ20" s="4"/>
      <c r="BA20" s="4"/>
      <c r="BB20" s="4"/>
      <c r="BC20" s="4"/>
      <c r="BD20" s="4"/>
    </row>
    <row r="21" spans="1:56">
      <c r="E21" s="3"/>
      <c r="F21" s="3"/>
      <c r="G21" s="22"/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2"/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2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2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18</v>
      </c>
      <c r="B52" s="20" t="s">
        <v>1</v>
      </c>
      <c r="C52" s="20" t="s">
        <v>2</v>
      </c>
      <c r="D52" s="20" t="s">
        <v>3</v>
      </c>
      <c r="E52" s="21" t="s">
        <v>19</v>
      </c>
      <c r="F52" s="21" t="s">
        <v>20</v>
      </c>
      <c r="G52" s="21" t="s">
        <v>21</v>
      </c>
      <c r="H52" s="21" t="s">
        <v>22</v>
      </c>
      <c r="I52" s="21" t="s">
        <v>23</v>
      </c>
      <c r="J52" s="21" t="s">
        <v>24</v>
      </c>
      <c r="K52" s="21" t="s">
        <v>35</v>
      </c>
      <c r="L52" s="21" t="s">
        <v>36</v>
      </c>
      <c r="M52" s="21" t="s">
        <v>37</v>
      </c>
      <c r="N52" s="21" t="s">
        <v>38</v>
      </c>
      <c r="O52" s="21" t="s">
        <v>39</v>
      </c>
      <c r="P52" s="21" t="s">
        <v>40</v>
      </c>
      <c r="Q52" s="21" t="s">
        <v>41</v>
      </c>
      <c r="R52" s="21" t="s">
        <v>42</v>
      </c>
      <c r="S52" s="21" t="s">
        <v>43</v>
      </c>
      <c r="T52" s="21" t="s">
        <v>44</v>
      </c>
      <c r="U52" s="21" t="s">
        <v>6</v>
      </c>
      <c r="V52" s="21" t="s">
        <v>45</v>
      </c>
      <c r="W52" s="21" t="s">
        <v>46</v>
      </c>
      <c r="X52" s="21" t="s">
        <v>7</v>
      </c>
      <c r="Y52" s="21" t="s">
        <v>47</v>
      </c>
      <c r="Z52" s="21" t="s">
        <v>48</v>
      </c>
      <c r="AA52" s="21" t="s">
        <v>49</v>
      </c>
      <c r="AB52" s="21" t="s">
        <v>50</v>
      </c>
      <c r="AC52" s="21" t="s">
        <v>51</v>
      </c>
      <c r="AD52" s="21" t="s">
        <v>52</v>
      </c>
      <c r="AE52" s="21" t="s">
        <v>53</v>
      </c>
      <c r="AF52" s="21" t="s">
        <v>54</v>
      </c>
      <c r="AG52" s="21" t="s">
        <v>55</v>
      </c>
      <c r="AH52" s="21" t="s">
        <v>56</v>
      </c>
      <c r="AI52" s="21" t="s">
        <v>57</v>
      </c>
      <c r="AJ52" s="21" t="s">
        <v>58</v>
      </c>
      <c r="AK52" s="21" t="s">
        <v>59</v>
      </c>
      <c r="AL52" s="21" t="s">
        <v>60</v>
      </c>
      <c r="AM52" s="21" t="s">
        <v>61</v>
      </c>
      <c r="AN52" s="21" t="s">
        <v>62</v>
      </c>
      <c r="AO52" s="21" t="s">
        <v>63</v>
      </c>
      <c r="AP52" s="21" t="s">
        <v>31</v>
      </c>
      <c r="AQ52" s="21" t="s">
        <v>64</v>
      </c>
      <c r="AR52" s="21" t="s">
        <v>65</v>
      </c>
      <c r="AS52" s="21" t="s">
        <v>66</v>
      </c>
      <c r="AT52" s="21" t="s">
        <v>67</v>
      </c>
      <c r="AU52" s="21" t="s">
        <v>8</v>
      </c>
      <c r="AV52" s="21" t="s">
        <v>68</v>
      </c>
      <c r="AW52" s="21" t="s">
        <v>69</v>
      </c>
      <c r="AX52" s="21" t="s">
        <v>70</v>
      </c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9</v>
      </c>
      <c r="B53" t="s">
        <v>25</v>
      </c>
      <c r="C53" t="s">
        <v>11</v>
      </c>
      <c r="D53" t="s">
        <v>71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>
        <f>IF('Shoppable Services'!$F$4=$D53,1,0)*IF('Shoppable Services'!$E$4=$C53,1,0)*IF('Shoppable Services'!$D$4=$B53,1,0)*IF('Shoppable Services'!$C$4=$A53,1,0)*IF('Shoppable Services'!$B$4=AW$52,AW2,0)</f>
        <v>0</v>
      </c>
      <c r="AX53" s="4">
        <f>IF('Shoppable Services'!$F$4=$D53,1,0)*IF('Shoppable Services'!$E$4=$C53,1,0)*IF('Shoppable Services'!$D$4=$B53,1,0)*IF('Shoppable Services'!$C$4=$A53,1,0)*IF('Shoppable Services'!$B$4=AX$52,AX2,0)</f>
        <v>0</v>
      </c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25</v>
      </c>
      <c r="C54" t="s">
        <v>11</v>
      </c>
      <c r="D54" t="s">
        <v>33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>
        <f>IF('Shoppable Services'!$F$4=$D54,1,0)*IF('Shoppable Services'!$E$4=$C54,1,0)*IF('Shoppable Services'!$D$4=$B54,1,0)*IF('Shoppable Services'!$C$4=$A54,1,0)*IF('Shoppable Services'!$B$4=AW$52,AW3,0)</f>
        <v>0</v>
      </c>
      <c r="AX54" s="4">
        <f>IF('Shoppable Services'!$F$4=$D54,1,0)*IF('Shoppable Services'!$E$4=$C54,1,0)*IF('Shoppable Services'!$D$4=$B54,1,0)*IF('Shoppable Services'!$C$4=$A54,1,0)*IF('Shoppable Services'!$B$4=AX$52,AX3,0)</f>
        <v>0</v>
      </c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9</v>
      </c>
      <c r="B55" t="s">
        <v>25</v>
      </c>
      <c r="C55" t="s">
        <v>11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>
        <f>IF('Shoppable Services'!$F$4=$D55,1,0)*IF('Shoppable Services'!$E$4=$C55,1,0)*IF('Shoppable Services'!$D$4=$B55,1,0)*IF('Shoppable Services'!$C$4=$A55,1,0)*IF('Shoppable Services'!$B$4=AW$52,AW4,0)</f>
        <v>0</v>
      </c>
      <c r="AX55" s="4">
        <f>IF('Shoppable Services'!$F$4=$D55,1,0)*IF('Shoppable Services'!$E$4=$C55,1,0)*IF('Shoppable Services'!$D$4=$B55,1,0)*IF('Shoppable Services'!$C$4=$A55,1,0)*IF('Shoppable Services'!$B$4=AX$52,AX4,0)</f>
        <v>0</v>
      </c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9</v>
      </c>
      <c r="B56" t="s">
        <v>25</v>
      </c>
      <c r="C56" t="s">
        <v>32</v>
      </c>
      <c r="D56" t="s">
        <v>71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>
        <f>IF('Shoppable Services'!$F$4=$D56,1,0)*IF('Shoppable Services'!$E$4=$C56,1,0)*IF('Shoppable Services'!$D$4=$B56,1,0)*IF('Shoppable Services'!$C$4=$A56,1,0)*IF('Shoppable Services'!$B$4=AW$52,AW5,0)</f>
        <v>0</v>
      </c>
      <c r="AX56" s="4">
        <f>IF('Shoppable Services'!$F$4=$D56,1,0)*IF('Shoppable Services'!$E$4=$C56,1,0)*IF('Shoppable Services'!$D$4=$B56,1,0)*IF('Shoppable Services'!$C$4=$A56,1,0)*IF('Shoppable Services'!$B$4=AX$52,AX5,0)</f>
        <v>0</v>
      </c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9</v>
      </c>
      <c r="B57" t="s">
        <v>25</v>
      </c>
      <c r="C57" t="s">
        <v>32</v>
      </c>
      <c r="D57" t="s">
        <v>33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>
        <f>IF('Shoppable Services'!$F$4=$D57,1,0)*IF('Shoppable Services'!$E$4=$C57,1,0)*IF('Shoppable Services'!$D$4=$B57,1,0)*IF('Shoppable Services'!$C$4=$A57,1,0)*IF('Shoppable Services'!$B$4=AW$52,AW6,0)</f>
        <v>0</v>
      </c>
      <c r="AX57" s="4">
        <f>IF('Shoppable Services'!$F$4=$D57,1,0)*IF('Shoppable Services'!$E$4=$C57,1,0)*IF('Shoppable Services'!$D$4=$B57,1,0)*IF('Shoppable Services'!$C$4=$A57,1,0)*IF('Shoppable Services'!$B$4=AX$52,AX6,0)</f>
        <v>0</v>
      </c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9</v>
      </c>
      <c r="B58" t="s">
        <v>25</v>
      </c>
      <c r="C58" t="s">
        <v>32</v>
      </c>
      <c r="D58" t="s">
        <v>10</v>
      </c>
      <c r="E58" s="4">
        <f>IF('Shoppable Services'!$F$4=$D58,1,0)*IF('Shoppable Services'!$E$4=$C58,1,0)*IF('Shoppable Services'!$D$4=$B58,1,0)*IF('Shoppable Services'!$C$4=$A58,1,0)*$E7</f>
        <v>2200</v>
      </c>
      <c r="F58" s="4">
        <f>IF('Shoppable Services'!$F$4=$D58,1,0)*IF('Shoppable Services'!$E$4=$C58,1,0)*IF('Shoppable Services'!$D$4=$B58,1,0)*IF('Shoppable Services'!$C$4=$A58,1,0)*$F7</f>
        <v>2200</v>
      </c>
      <c r="G58" s="4">
        <f>IF('Shoppable Services'!$F$4=$D58,1,0)*IF('Shoppable Services'!$E$4=$C58,1,0)*IF('Shoppable Services'!$D$4=$B58,1,0)*IF('Shoppable Services'!$C$4=$A58,1,0)*$G7</f>
        <v>124</v>
      </c>
      <c r="H58" s="4">
        <f>IF('Shoppable Services'!$F$4=$D58,1,0)*IF('Shoppable Services'!$E$4=$C58,1,0)*IF('Shoppable Services'!$D$4=$B58,1,0)*IF('Shoppable Services'!$C$4=$A58,1,0)*$H7</f>
        <v>816</v>
      </c>
      <c r="I58" s="4">
        <f>IF('Shoppable Services'!$F$4=$D58,1,0)*IF('Shoppable Services'!$E$4=$C58,1,0)*IF('Shoppable Services'!$D$4=$B58,1,0)*IF('Shoppable Services'!$C$4=$A58,1,0)*$I7</f>
        <v>1537.5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840.88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>
        <f>IF('Shoppable Services'!$F$4=$D58,1,0)*IF('Shoppable Services'!$E$4=$C58,1,0)*IF('Shoppable Services'!$D$4=$B58,1,0)*IF('Shoppable Services'!$C$4=$A58,1,0)*IF('Shoppable Services'!$B$4=AW$52,AW7,0)</f>
        <v>0</v>
      </c>
      <c r="AX58" s="4">
        <f>IF('Shoppable Services'!$F$4=$D58,1,0)*IF('Shoppable Services'!$E$4=$C58,1,0)*IF('Shoppable Services'!$D$4=$B58,1,0)*IF('Shoppable Services'!$C$4=$A58,1,0)*IF('Shoppable Services'!$B$4=AX$52,AX7,0)</f>
        <v>0</v>
      </c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9</v>
      </c>
      <c r="B59" t="s">
        <v>25</v>
      </c>
      <c r="C59" t="s">
        <v>72</v>
      </c>
      <c r="D59" t="s">
        <v>71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>
        <f>IF('Shoppable Services'!$F$4=$D59,1,0)*IF('Shoppable Services'!$E$4=$C59,1,0)*IF('Shoppable Services'!$D$4=$B59,1,0)*IF('Shoppable Services'!$C$4=$A59,1,0)*IF('Shoppable Services'!$B$4=AW$52,AW8,0)</f>
        <v>0</v>
      </c>
      <c r="AX59" s="4">
        <f>IF('Shoppable Services'!$F$4=$D59,1,0)*IF('Shoppable Services'!$E$4=$C59,1,0)*IF('Shoppable Services'!$D$4=$B59,1,0)*IF('Shoppable Services'!$C$4=$A59,1,0)*IF('Shoppable Services'!$B$4=AX$52,AX8,0)</f>
        <v>0</v>
      </c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9</v>
      </c>
      <c r="B60" t="s">
        <v>25</v>
      </c>
      <c r="C60" t="s">
        <v>72</v>
      </c>
      <c r="D60" t="s">
        <v>33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>
        <f>IF('Shoppable Services'!$F$4=$D60,1,0)*IF('Shoppable Services'!$E$4=$C60,1,0)*IF('Shoppable Services'!$D$4=$B60,1,0)*IF('Shoppable Services'!$C$4=$A60,1,0)*IF('Shoppable Services'!$B$4=AW$52,AW9,0)</f>
        <v>0</v>
      </c>
      <c r="AX60" s="4">
        <f>IF('Shoppable Services'!$F$4=$D60,1,0)*IF('Shoppable Services'!$E$4=$C60,1,0)*IF('Shoppable Services'!$D$4=$B60,1,0)*IF('Shoppable Services'!$C$4=$A60,1,0)*IF('Shoppable Services'!$B$4=AX$52,AX9,0)</f>
        <v>0</v>
      </c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9</v>
      </c>
      <c r="B61" t="s">
        <v>25</v>
      </c>
      <c r="C61" t="s">
        <v>72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>
        <f>IF('Shoppable Services'!$F$4=$D61,1,0)*IF('Shoppable Services'!$E$4=$C61,1,0)*IF('Shoppable Services'!$D$4=$B61,1,0)*IF('Shoppable Services'!$C$4=$A61,1,0)*IF('Shoppable Services'!$B$4=AW$52,AW10,0)</f>
        <v>0</v>
      </c>
      <c r="AX61" s="4">
        <f>IF('Shoppable Services'!$F$4=$D61,1,0)*IF('Shoppable Services'!$E$4=$C61,1,0)*IF('Shoppable Services'!$D$4=$B61,1,0)*IF('Shoppable Services'!$C$4=$A61,1,0)*IF('Shoppable Services'!$B$4=AX$52,AX10,0)</f>
        <v>0</v>
      </c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26</v>
      </c>
      <c r="B62" t="s">
        <v>27</v>
      </c>
      <c r="C62" t="s">
        <v>11</v>
      </c>
      <c r="D62" t="s">
        <v>12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>
        <f>IF('Shoppable Services'!$F$4=$D62,1,0)*IF('Shoppable Services'!$E$4=$C62,1,0)*IF('Shoppable Services'!$D$4=$B62,1,0)*IF('Shoppable Services'!$C$4=$A62,1,0)*IF('Shoppable Services'!$B$4=AV$52,AV11,0)</f>
        <v>0</v>
      </c>
      <c r="AW62" s="4">
        <f>IF('Shoppable Services'!$F$4=$D62,1,0)*IF('Shoppable Services'!$E$4=$C62,1,0)*IF('Shoppable Services'!$D$4=$B62,1,0)*IF('Shoppable Services'!$C$4=$A62,1,0)*IF('Shoppable Services'!$B$4=AW$52,AW11,0)</f>
        <v>0</v>
      </c>
      <c r="AX62" s="4">
        <f>IF('Shoppable Services'!$F$4=$D62,1,0)*IF('Shoppable Services'!$E$4=$C62,1,0)*IF('Shoppable Services'!$D$4=$B62,1,0)*IF('Shoppable Services'!$C$4=$A62,1,0)*IF('Shoppable Services'!$B$4=AX$52,AX11,0)</f>
        <v>0</v>
      </c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26</v>
      </c>
      <c r="B63" t="s">
        <v>27</v>
      </c>
      <c r="C63" t="s">
        <v>32</v>
      </c>
      <c r="D63" t="s">
        <v>71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>
        <f>IF('Shoppable Services'!$F$4=$D63,1,0)*IF('Shoppable Services'!$E$4=$C63,1,0)*IF('Shoppable Services'!$D$4=$B63,1,0)*IF('Shoppable Services'!$C$4=$A63,1,0)*IF('Shoppable Services'!$B$4=AV$52,AV12,0)</f>
        <v>0</v>
      </c>
      <c r="AW63" s="4">
        <f>IF('Shoppable Services'!$F$4=$D63,1,0)*IF('Shoppable Services'!$E$4=$C63,1,0)*IF('Shoppable Services'!$D$4=$B63,1,0)*IF('Shoppable Services'!$C$4=$A63,1,0)*IF('Shoppable Services'!$B$4=AW$52,AW12,0)</f>
        <v>0</v>
      </c>
      <c r="AX63" s="4">
        <f>IF('Shoppable Services'!$F$4=$D63,1,0)*IF('Shoppable Services'!$E$4=$C63,1,0)*IF('Shoppable Services'!$D$4=$B63,1,0)*IF('Shoppable Services'!$C$4=$A63,1,0)*IF('Shoppable Services'!$B$4=AX$52,AX12,0)</f>
        <v>0</v>
      </c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26</v>
      </c>
      <c r="B64" t="s">
        <v>27</v>
      </c>
      <c r="C64" t="s">
        <v>32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>
        <f>IF('Shoppable Services'!$F$4=$D64,1,0)*IF('Shoppable Services'!$E$4=$C64,1,0)*IF('Shoppable Services'!$D$4=$B64,1,0)*IF('Shoppable Services'!$C$4=$A64,1,0)*IF('Shoppable Services'!$B$4=AV$52,AV13,0)</f>
        <v>0</v>
      </c>
      <c r="AW64" s="4">
        <f>IF('Shoppable Services'!$F$4=$D64,1,0)*IF('Shoppable Services'!$E$4=$C64,1,0)*IF('Shoppable Services'!$D$4=$B64,1,0)*IF('Shoppable Services'!$C$4=$A64,1,0)*IF('Shoppable Services'!$B$4=AW$52,AW13,0)</f>
        <v>0</v>
      </c>
      <c r="AX64" s="4">
        <f>IF('Shoppable Services'!$F$4=$D64,1,0)*IF('Shoppable Services'!$E$4=$C64,1,0)*IF('Shoppable Services'!$D$4=$B64,1,0)*IF('Shoppable Services'!$C$4=$A64,1,0)*IF('Shoppable Services'!$B$4=AX$52,AX13,0)</f>
        <v>0</v>
      </c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26</v>
      </c>
      <c r="B65" t="s">
        <v>27</v>
      </c>
      <c r="C65" t="s">
        <v>32</v>
      </c>
      <c r="D65" t="s">
        <v>12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>
        <f>IF('Shoppable Services'!$F$4=$D65,1,0)*IF('Shoppable Services'!$E$4=$C65,1,0)*IF('Shoppable Services'!$D$4=$B65,1,0)*IF('Shoppable Services'!$C$4=$A65,1,0)*IF('Shoppable Services'!$B$4=AU$52,AU14,0)</f>
        <v>0</v>
      </c>
      <c r="AV65" s="4">
        <f>IF('Shoppable Services'!$F$4=$D65,1,0)*IF('Shoppable Services'!$E$4=$C65,1,0)*IF('Shoppable Services'!$D$4=$B65,1,0)*IF('Shoppable Services'!$C$4=$A65,1,0)*IF('Shoppable Services'!$B$4=AV$52,AV14,0)</f>
        <v>0</v>
      </c>
      <c r="AW65" s="4">
        <f>IF('Shoppable Services'!$F$4=$D65,1,0)*IF('Shoppable Services'!$E$4=$C65,1,0)*IF('Shoppable Services'!$D$4=$B65,1,0)*IF('Shoppable Services'!$C$4=$A65,1,0)*IF('Shoppable Services'!$B$4=AW$52,AW14,0)</f>
        <v>0</v>
      </c>
      <c r="AX65" s="4">
        <f>IF('Shoppable Services'!$F$4=$D65,1,0)*IF('Shoppable Services'!$E$4=$C65,1,0)*IF('Shoppable Services'!$D$4=$B65,1,0)*IF('Shoppable Services'!$C$4=$A65,1,0)*IF('Shoppable Services'!$B$4=AX$52,AX14,0)</f>
        <v>0</v>
      </c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26</v>
      </c>
      <c r="B66" t="s">
        <v>27</v>
      </c>
      <c r="C66" t="s">
        <v>34</v>
      </c>
      <c r="D66" t="s">
        <v>12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>
        <f>IF('Shoppable Services'!$F$4=$D66,1,0)*IF('Shoppable Services'!$E$4=$C66,1,0)*IF('Shoppable Services'!$D$4=$B66,1,0)*IF('Shoppable Services'!$C$4=$A66,1,0)*IF('Shoppable Services'!$B$4=AU$52,AU15,0)</f>
        <v>0</v>
      </c>
      <c r="AV66" s="4">
        <f>IF('Shoppable Services'!$F$4=$D66,1,0)*IF('Shoppable Services'!$E$4=$C66,1,0)*IF('Shoppable Services'!$D$4=$B66,1,0)*IF('Shoppable Services'!$C$4=$A66,1,0)*IF('Shoppable Services'!$B$4=AV$52,AV15,0)</f>
        <v>0</v>
      </c>
      <c r="AW66" s="4">
        <f>IF('Shoppable Services'!$F$4=$D66,1,0)*IF('Shoppable Services'!$E$4=$C66,1,0)*IF('Shoppable Services'!$D$4=$B66,1,0)*IF('Shoppable Services'!$C$4=$A66,1,0)*IF('Shoppable Services'!$B$4=AW$52,AW15,0)</f>
        <v>0</v>
      </c>
      <c r="AX66" s="4">
        <f>IF('Shoppable Services'!$F$4=$D66,1,0)*IF('Shoppable Services'!$E$4=$C66,1,0)*IF('Shoppable Services'!$D$4=$B66,1,0)*IF('Shoppable Services'!$C$4=$A66,1,0)*IF('Shoppable Services'!$B$4=AX$52,AX15,0)</f>
        <v>0</v>
      </c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26</v>
      </c>
      <c r="B67" t="s">
        <v>27</v>
      </c>
      <c r="C67" t="s">
        <v>72</v>
      </c>
      <c r="D67" t="s">
        <v>71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>
        <f>IF('Shoppable Services'!$F$4=$D67,1,0)*IF('Shoppable Services'!$E$4=$C67,1,0)*IF('Shoppable Services'!$D$4=$B67,1,0)*IF('Shoppable Services'!$C$4=$A67,1,0)*IF('Shoppable Services'!$B$4=AU$52,AU16,0)</f>
        <v>0</v>
      </c>
      <c r="AV67" s="4">
        <f>IF('Shoppable Services'!$F$4=$D67,1,0)*IF('Shoppable Services'!$E$4=$C67,1,0)*IF('Shoppable Services'!$D$4=$B67,1,0)*IF('Shoppable Services'!$C$4=$A67,1,0)*IF('Shoppable Services'!$B$4=AV$52,AV16,0)</f>
        <v>0</v>
      </c>
      <c r="AW67" s="4">
        <f>IF('Shoppable Services'!$F$4=$D67,1,0)*IF('Shoppable Services'!$E$4=$C67,1,0)*IF('Shoppable Services'!$D$4=$B67,1,0)*IF('Shoppable Services'!$C$4=$A67,1,0)*IF('Shoppable Services'!$B$4=AW$52,AW16,0)</f>
        <v>0</v>
      </c>
      <c r="AX67" s="4">
        <f>IF('Shoppable Services'!$F$4=$D67,1,0)*IF('Shoppable Services'!$E$4=$C67,1,0)*IF('Shoppable Services'!$D$4=$B67,1,0)*IF('Shoppable Services'!$C$4=$A67,1,0)*IF('Shoppable Services'!$B$4=AX$52,AX16,0)</f>
        <v>0</v>
      </c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26</v>
      </c>
      <c r="B68" t="s">
        <v>27</v>
      </c>
      <c r="C68" t="s">
        <v>72</v>
      </c>
      <c r="D68" t="s">
        <v>12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>
        <f>IF('Shoppable Services'!$F$4=$D68,1,0)*IF('Shoppable Services'!$E$4=$C68,1,0)*IF('Shoppable Services'!$D$4=$B68,1,0)*IF('Shoppable Services'!$C$4=$A68,1,0)*IF('Shoppable Services'!$B$4=AU$52,AU17,0)</f>
        <v>0</v>
      </c>
      <c r="AV68" s="4">
        <f>IF('Shoppable Services'!$F$4=$D68,1,0)*IF('Shoppable Services'!$E$4=$C68,1,0)*IF('Shoppable Services'!$D$4=$B68,1,0)*IF('Shoppable Services'!$C$4=$A68,1,0)*IF('Shoppable Services'!$B$4=AV$52,AV17,0)</f>
        <v>0</v>
      </c>
      <c r="AW68" s="4">
        <f>IF('Shoppable Services'!$F$4=$D68,1,0)*IF('Shoppable Services'!$E$4=$C68,1,0)*IF('Shoppable Services'!$D$4=$B68,1,0)*IF('Shoppable Services'!$C$4=$A68,1,0)*IF('Shoppable Services'!$B$4=AW$52,AW17,0)</f>
        <v>0</v>
      </c>
      <c r="AX68" s="4">
        <f>IF('Shoppable Services'!$F$4=$D68,1,0)*IF('Shoppable Services'!$E$4=$C68,1,0)*IF('Shoppable Services'!$D$4=$B68,1,0)*IF('Shoppable Services'!$C$4=$A68,1,0)*IF('Shoppable Services'!$B$4=AX$52,AX17,0)</f>
        <v>0</v>
      </c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26</v>
      </c>
      <c r="B69" t="s">
        <v>28</v>
      </c>
      <c r="C69" t="s">
        <v>34</v>
      </c>
      <c r="D69" t="s">
        <v>12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>
        <f>IF('Shoppable Services'!$F$4=$D69,1,0)*IF('Shoppable Services'!$E$4=$C69,1,0)*IF('Shoppable Services'!$D$4=$B69,1,0)*IF('Shoppable Services'!$C$4=$A69,1,0)*IF('Shoppable Services'!$B$4=AU$52,AU18,0)</f>
        <v>0</v>
      </c>
      <c r="AV69" s="4">
        <f>IF('Shoppable Services'!$F$4=$D69,1,0)*IF('Shoppable Services'!$E$4=$C69,1,0)*IF('Shoppable Services'!$D$4=$B69,1,0)*IF('Shoppable Services'!$C$4=$A69,1,0)*IF('Shoppable Services'!$B$4=AV$52,AV18,0)</f>
        <v>0</v>
      </c>
      <c r="AW69" s="4">
        <f>IF('Shoppable Services'!$F$4=$D69,1,0)*IF('Shoppable Services'!$E$4=$C69,1,0)*IF('Shoppable Services'!$D$4=$B69,1,0)*IF('Shoppable Services'!$C$4=$A69,1,0)*IF('Shoppable Services'!$B$4=AW$52,AW18,0)</f>
        <v>0</v>
      </c>
      <c r="AX69" s="4">
        <f>IF('Shoppable Services'!$F$4=$D69,1,0)*IF('Shoppable Services'!$E$4=$C69,1,0)*IF('Shoppable Services'!$D$4=$B69,1,0)*IF('Shoppable Services'!$C$4=$A69,1,0)*IF('Shoppable Services'!$B$4=AX$52,AX18,0)</f>
        <v>0</v>
      </c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26</v>
      </c>
      <c r="B70" t="s">
        <v>29</v>
      </c>
      <c r="C70" t="s">
        <v>32</v>
      </c>
      <c r="D70" t="s">
        <v>12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>
        <f>IF('Shoppable Services'!$F$4=$D70,1,0)*IF('Shoppable Services'!$E$4=$C70,1,0)*IF('Shoppable Services'!$D$4=$B70,1,0)*IF('Shoppable Services'!$C$4=$A70,1,0)*IF('Shoppable Services'!$B$4=AU$52,AU19,0)</f>
        <v>0</v>
      </c>
      <c r="AV70" s="4">
        <f>IF('Shoppable Services'!$F$4=$D70,1,0)*IF('Shoppable Services'!$E$4=$C70,1,0)*IF('Shoppable Services'!$D$4=$B70,1,0)*IF('Shoppable Services'!$C$4=$A70,1,0)*IF('Shoppable Services'!$B$4=AV$52,AV19,0)</f>
        <v>0</v>
      </c>
      <c r="AW70" s="4">
        <f>IF('Shoppable Services'!$F$4=$D70,1,0)*IF('Shoppable Services'!$E$4=$C70,1,0)*IF('Shoppable Services'!$D$4=$B70,1,0)*IF('Shoppable Services'!$C$4=$A70,1,0)*IF('Shoppable Services'!$B$4=AW$52,AW19,0)</f>
        <v>0</v>
      </c>
      <c r="AX70" s="4">
        <f>IF('Shoppable Services'!$F$4=$D70,1,0)*IF('Shoppable Services'!$E$4=$C70,1,0)*IF('Shoppable Services'!$D$4=$B70,1,0)*IF('Shoppable Services'!$C$4=$A70,1,0)*IF('Shoppable Services'!$B$4=AX$52,AX19,0)</f>
        <v>0</v>
      </c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26</v>
      </c>
      <c r="B71" t="s">
        <v>29</v>
      </c>
      <c r="C71" t="s">
        <v>34</v>
      </c>
      <c r="D71" t="s">
        <v>12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>
        <f>IF('Shoppable Services'!$F$4=$D71,1,0)*IF('Shoppable Services'!$E$4=$C71,1,0)*IF('Shoppable Services'!$D$4=$B71,1,0)*IF('Shoppable Services'!$C$4=$A71,1,0)*IF('Shoppable Services'!$B$4=AU$52,AU20,0)</f>
        <v>0</v>
      </c>
      <c r="AV71" s="4">
        <f>IF('Shoppable Services'!$F$4=$D71,1,0)*IF('Shoppable Services'!$E$4=$C71,1,0)*IF('Shoppable Services'!$D$4=$B71,1,0)*IF('Shoppable Services'!$C$4=$A71,1,0)*IF('Shoppable Services'!$B$4=AV$52,AV20,0)</f>
        <v>0</v>
      </c>
      <c r="AW71" s="4">
        <f>IF('Shoppable Services'!$F$4=$D71,1,0)*IF('Shoppable Services'!$E$4=$C71,1,0)*IF('Shoppable Services'!$D$4=$B71,1,0)*IF('Shoppable Services'!$C$4=$A71,1,0)*IF('Shoppable Services'!$B$4=AW$52,AW20,0)</f>
        <v>0</v>
      </c>
      <c r="AX71" s="4">
        <f>IF('Shoppable Services'!$F$4=$D71,1,0)*IF('Shoppable Services'!$E$4=$C71,1,0)*IF('Shoppable Services'!$D$4=$B71,1,0)*IF('Shoppable Services'!$C$4=$A71,1,0)*IF('Shoppable Services'!$B$4=AX$52,AX20,0)</f>
        <v>0</v>
      </c>
      <c r="AY71" s="4"/>
      <c r="AZ71" s="4"/>
      <c r="BA71" s="4"/>
      <c r="BB71" s="4"/>
      <c r="BC71" s="4"/>
      <c r="BD71" s="4"/>
    </row>
    <row r="72" spans="1:58">
      <c r="E72" s="4">
        <f>COUNTIF(E53:E71,"&gt;0")</f>
        <v>1</v>
      </c>
      <c r="F72" s="4">
        <f>COUNTIF(F53:F71,"&gt;0")</f>
        <v>1</v>
      </c>
      <c r="G72" s="4">
        <f>COUNTIF(G53:G71,"&gt;0")</f>
        <v>1</v>
      </c>
      <c r="H72" s="4">
        <f>COUNTIF(H53:H71,"&gt;0")</f>
        <v>1</v>
      </c>
      <c r="I72" s="4">
        <f>COUNTIF(I53:I71,"&gt;0")</f>
        <v>1</v>
      </c>
      <c r="J72" s="4">
        <f>COUNTIF(J53:BE71,"&gt;0")</f>
        <v>1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187882-E527-4419-ADC5-E19B696EE171}"/>
</file>

<file path=customXml/itemProps2.xml><?xml version="1.0" encoding="utf-8"?>
<ds:datastoreItem xmlns:ds="http://schemas.openxmlformats.org/officeDocument/2006/customXml" ds:itemID="{3FA1757E-4005-4B62-B435-5CAB1C0DC866}"/>
</file>

<file path=customXml/itemProps3.xml><?xml version="1.0" encoding="utf-8"?>
<ds:datastoreItem xmlns:ds="http://schemas.openxmlformats.org/officeDocument/2006/customXml" ds:itemID="{39C340FE-B223-42A5-9C12-A5756B0B8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