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Data!$A$1:$G$67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60" i="1"/>
  <c r="I61" i="1"/>
  <c r="I62" i="1"/>
  <c r="I53" i="1"/>
  <c r="I63" i="1" l="1"/>
  <c r="J4" i="6" s="1"/>
  <c r="G54" i="1"/>
  <c r="G55" i="1"/>
  <c r="G56" i="1"/>
  <c r="G57" i="1"/>
  <c r="G58" i="1"/>
  <c r="G59" i="1"/>
  <c r="G60" i="1"/>
  <c r="G61" i="1"/>
  <c r="G62" i="1"/>
  <c r="E62" i="1" l="1"/>
  <c r="E61" i="1"/>
  <c r="E60" i="1"/>
  <c r="E59" i="1"/>
  <c r="E58" i="1"/>
  <c r="E57" i="1"/>
  <c r="E56" i="1"/>
  <c r="E55" i="1"/>
  <c r="E54" i="1"/>
  <c r="E53" i="1"/>
  <c r="H62" i="1"/>
  <c r="H61" i="1"/>
  <c r="H60" i="1"/>
  <c r="H59" i="1"/>
  <c r="H58" i="1"/>
  <c r="H57" i="1"/>
  <c r="H56" i="1"/>
  <c r="H55" i="1"/>
  <c r="H54" i="1"/>
  <c r="H53" i="1"/>
  <c r="G53" i="1"/>
  <c r="G63" i="1" s="1"/>
  <c r="G4" i="6" s="1"/>
  <c r="F62" i="1"/>
  <c r="F61" i="1"/>
  <c r="F60" i="1"/>
  <c r="F59" i="1"/>
  <c r="F58" i="1"/>
  <c r="F57" i="1"/>
  <c r="F56" i="1"/>
  <c r="F55" i="1"/>
  <c r="F54" i="1"/>
  <c r="T62" i="1"/>
  <c r="S62" i="1"/>
  <c r="R62" i="1"/>
  <c r="Q62" i="1"/>
  <c r="P62" i="1"/>
  <c r="O62" i="1"/>
  <c r="N62" i="1"/>
  <c r="M62" i="1"/>
  <c r="L62" i="1"/>
  <c r="K62" i="1"/>
  <c r="J62" i="1"/>
  <c r="T61" i="1"/>
  <c r="S61" i="1"/>
  <c r="R61" i="1"/>
  <c r="Q61" i="1"/>
  <c r="P61" i="1"/>
  <c r="O61" i="1"/>
  <c r="N61" i="1"/>
  <c r="M61" i="1"/>
  <c r="L61" i="1"/>
  <c r="K61" i="1"/>
  <c r="J61" i="1"/>
  <c r="T60" i="1"/>
  <c r="S60" i="1"/>
  <c r="R60" i="1"/>
  <c r="Q60" i="1"/>
  <c r="P60" i="1"/>
  <c r="O60" i="1"/>
  <c r="N60" i="1"/>
  <c r="M60" i="1"/>
  <c r="L60" i="1"/>
  <c r="K60" i="1"/>
  <c r="J60" i="1"/>
  <c r="T59" i="1"/>
  <c r="S59" i="1"/>
  <c r="R59" i="1"/>
  <c r="Q59" i="1"/>
  <c r="P59" i="1"/>
  <c r="O59" i="1"/>
  <c r="N59" i="1"/>
  <c r="M59" i="1"/>
  <c r="L59" i="1"/>
  <c r="K59" i="1"/>
  <c r="J59" i="1"/>
  <c r="T58" i="1"/>
  <c r="S58" i="1"/>
  <c r="R58" i="1"/>
  <c r="Q58" i="1"/>
  <c r="P58" i="1"/>
  <c r="O58" i="1"/>
  <c r="N58" i="1"/>
  <c r="M58" i="1"/>
  <c r="L58" i="1"/>
  <c r="K58" i="1"/>
  <c r="J58" i="1"/>
  <c r="T57" i="1"/>
  <c r="S57" i="1"/>
  <c r="R57" i="1"/>
  <c r="Q57" i="1"/>
  <c r="P57" i="1"/>
  <c r="O57" i="1"/>
  <c r="N57" i="1"/>
  <c r="M57" i="1"/>
  <c r="L57" i="1"/>
  <c r="K57" i="1"/>
  <c r="J57" i="1"/>
  <c r="T56" i="1"/>
  <c r="S56" i="1"/>
  <c r="R56" i="1"/>
  <c r="Q56" i="1"/>
  <c r="P56" i="1"/>
  <c r="O56" i="1"/>
  <c r="N56" i="1"/>
  <c r="M56" i="1"/>
  <c r="L56" i="1"/>
  <c r="K56" i="1"/>
  <c r="J56" i="1"/>
  <c r="T55" i="1"/>
  <c r="S55" i="1"/>
  <c r="R55" i="1"/>
  <c r="Q55" i="1"/>
  <c r="P55" i="1"/>
  <c r="O55" i="1"/>
  <c r="N55" i="1"/>
  <c r="M55" i="1"/>
  <c r="L55" i="1"/>
  <c r="K55" i="1"/>
  <c r="J55" i="1"/>
  <c r="T54" i="1"/>
  <c r="S54" i="1"/>
  <c r="R54" i="1"/>
  <c r="Q54" i="1"/>
  <c r="P54" i="1"/>
  <c r="O54" i="1"/>
  <c r="N54" i="1"/>
  <c r="M54" i="1"/>
  <c r="L54" i="1"/>
  <c r="K54" i="1"/>
  <c r="J54" i="1"/>
  <c r="T53" i="1"/>
  <c r="S53" i="1"/>
  <c r="R53" i="1"/>
  <c r="Q53" i="1"/>
  <c r="P53" i="1"/>
  <c r="O53" i="1"/>
  <c r="N53" i="1"/>
  <c r="M53" i="1"/>
  <c r="L53" i="1"/>
  <c r="K53" i="1"/>
  <c r="F63" i="1" l="1"/>
  <c r="L4" i="6" s="1"/>
  <c r="E63" i="1"/>
  <c r="K4" i="6" s="1"/>
  <c r="H63" i="1"/>
  <c r="I4" i="6" s="1"/>
  <c r="J63" i="1"/>
  <c r="H4" i="6" s="1"/>
</calcChain>
</file>

<file path=xl/sharedStrings.xml><?xml version="1.0" encoding="utf-8"?>
<sst xmlns="http://schemas.openxmlformats.org/spreadsheetml/2006/main" count="167" uniqueCount="42">
  <si>
    <t>Level of Care</t>
  </si>
  <si>
    <t>Specialty</t>
  </si>
  <si>
    <t>Age</t>
  </si>
  <si>
    <t>Rate Type</t>
  </si>
  <si>
    <t>Low Rate</t>
  </si>
  <si>
    <t>High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</si>
  <si>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</si>
  <si>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</si>
  <si>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</si>
  <si>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</si>
  <si>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</si>
  <si>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</si>
  <si>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</si>
  <si>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</si>
  <si>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</si>
  <si>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</si>
  <si>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</si>
  <si>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</si>
  <si>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</si>
  <si>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</si>
  <si>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</si>
  <si>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</si>
  <si>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</si>
  <si>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</si>
  <si>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</si>
  <si>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</si>
  <si>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IOP - Psych</t>
  </si>
  <si>
    <t>Partial Hospital - Psych</t>
  </si>
  <si>
    <t>Date of last update: 1/01/2022</t>
  </si>
  <si>
    <t>BLUE CHOICE CARE FIR Rate</t>
  </si>
  <si>
    <t>BLUE CROSS Rate</t>
  </si>
  <si>
    <t>BLUE CROSS FEP Rate</t>
  </si>
  <si>
    <t>BLUE CROSS INTERPLAN Rate</t>
  </si>
  <si>
    <t>CAREFIRST/NCAS-BC Rate</t>
  </si>
  <si>
    <t>CIGNA Rate</t>
  </si>
  <si>
    <t>HUMANA CARE PLUS-MNG Rate</t>
  </si>
  <si>
    <t>VA CCN OPTUM Rate</t>
  </si>
  <si>
    <t>Inpatient - Detox</t>
  </si>
  <si>
    <t>Adult</t>
  </si>
  <si>
    <t>% of Medicare PPS</t>
  </si>
  <si>
    <t>Intensive Outpatient - ALL</t>
  </si>
  <si>
    <t>Outpatient -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</si>
</sst>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I4" sqref="I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20" t="s">
        <v>28</v>
      </c>
    </row>
    <row r="2" spans="1:12">
      <c r="B2" s="21" t="s">
        <v>15</v>
      </c>
      <c r="C2" s="21"/>
      <c r="D2" s="21"/>
      <c r="E2" s="21"/>
      <c r="F2" s="21"/>
    </row>
    <row r="3" spans="1:12">
      <c r="B3" s="8" t="s">
        <v>13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12</v>
      </c>
      <c r="H3" s="8" t="s">
        <v>14</v>
      </c>
      <c r="I3" s="8" t="s">
        <v>4</v>
      </c>
      <c r="J3" s="8" t="s">
        <v>5</v>
      </c>
      <c r="K3" s="8" t="s">
        <v>11</v>
      </c>
      <c r="L3" s="8" t="s">
        <v>18</v>
      </c>
    </row>
    <row r="4" spans="1:12">
      <c r="B4" s="9" t="s">
        <v>33</v>
      </c>
      <c r="C4" s="9" t="s">
        <v>7</v>
      </c>
      <c r="D4" s="9" t="s">
        <v>24</v>
      </c>
      <c r="E4" s="9" t="s">
        <v>38</v>
      </c>
      <c r="F4" s="9" t="s">
        <v>8</v>
      </c>
      <c r="G4" s="10">
        <f>IF(Data!$G$63&gt;1,"Error",MAX(Data!G53:G62))</f>
        <v>124</v>
      </c>
      <c r="H4" s="11">
        <f>IF(Data!$J$63&gt;1,"Error",IF(Data!$J$63=0,"N/A",MAX(Data!J53:BD62)))</f>
        <v>1006</v>
      </c>
      <c r="I4" s="11">
        <f>IF(Data!$H$63&gt;1,"Error",SUM(Data!H53:H62))</f>
        <v>800</v>
      </c>
      <c r="J4" s="11">
        <f>IF(Data!$I$63&gt;1,"Error",SUM(Data!I53:I62))</f>
        <v>1400</v>
      </c>
      <c r="K4" s="11">
        <f>IF(Data!$E$63&gt;1,"Error",SUM(Data!E53:E62))</f>
        <v>1593</v>
      </c>
      <c r="L4" s="11">
        <f>IF(Data!$F$63&gt;1,"Error",SUM(Data!F53:F62))</f>
        <v>1593</v>
      </c>
    </row>
    <row r="7" spans="1:12" hidden="1" outlineLevel="1">
      <c r="B7" s="2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9" t="s">
        <v>22</v>
      </c>
      <c r="C8" t="s">
        <v>7</v>
      </c>
      <c r="D8" t="s">
        <v>37</v>
      </c>
      <c r="E8" t="s">
        <v>38</v>
      </c>
      <c r="F8" t="s">
        <v>39</v>
      </c>
    </row>
    <row r="9" spans="1:12" hidden="1" outlineLevel="1">
      <c r="B9" s="19" t="s">
        <v>29</v>
      </c>
      <c r="C9" t="s">
        <v>25</v>
      </c>
      <c r="D9" t="s">
        <v>24</v>
      </c>
      <c r="E9" t="s">
        <v>9</v>
      </c>
      <c r="F9" t="s">
        <v>8</v>
      </c>
    </row>
    <row r="10" spans="1:12" hidden="1" outlineLevel="1">
      <c r="B10" s="19" t="s">
        <v>30</v>
      </c>
      <c r="C10"/>
      <c r="D10" t="s">
        <v>40</v>
      </c>
      <c r="E10"/>
      <c r="F10" t="s">
        <v>10</v>
      </c>
    </row>
    <row r="11" spans="1:12" hidden="1" outlineLevel="1">
      <c r="B11" s="19" t="s">
        <v>31</v>
      </c>
      <c r="C11"/>
      <c r="D11" t="s">
        <v>26</v>
      </c>
      <c r="E11"/>
      <c r="F11"/>
    </row>
    <row r="12" spans="1:12" hidden="1" outlineLevel="1">
      <c r="B12" s="19" t="s">
        <v>32</v>
      </c>
      <c r="C12"/>
      <c r="D12" t="s">
        <v>41</v>
      </c>
      <c r="E12"/>
      <c r="F12"/>
    </row>
    <row r="13" spans="1:12" hidden="1" outlineLevel="1">
      <c r="B13" s="19" t="s">
        <v>33</v>
      </c>
      <c r="C13"/>
      <c r="D13" t="s">
        <v>27</v>
      </c>
      <c r="E13"/>
      <c r="F13"/>
    </row>
    <row r="14" spans="1:12" hidden="1" outlineLevel="1">
      <c r="B14" s="19" t="s">
        <v>34</v>
      </c>
      <c r="C14"/>
      <c r="D14"/>
      <c r="E14"/>
      <c r="F14"/>
    </row>
    <row r="15" spans="1:12" ht="30" hidden="1" outlineLevel="1">
      <c r="B15" s="19" t="s">
        <v>35</v>
      </c>
      <c r="C15"/>
      <c r="D15"/>
      <c r="E15"/>
      <c r="F15"/>
    </row>
    <row r="16" spans="1:12" hidden="1" outlineLevel="1">
      <c r="B16" s="19" t="s">
        <v>23</v>
      </c>
      <c r="C16"/>
      <c r="D16"/>
      <c r="E16"/>
      <c r="F16"/>
    </row>
    <row r="17" spans="2:6" hidden="1" outlineLevel="1">
      <c r="B17" s="19" t="s">
        <v>6</v>
      </c>
      <c r="C17"/>
      <c r="D17"/>
      <c r="E17"/>
      <c r="F17"/>
    </row>
    <row r="18" spans="2:6" hidden="1" outlineLevel="1">
      <c r="B18" s="19" t="s">
        <v>36</v>
      </c>
      <c r="C18"/>
      <c r="D18"/>
      <c r="E18"/>
      <c r="F18"/>
    </row>
    <row r="19" spans="2:6" hidden="1" outlineLevel="1">
      <c r="B19" s="18"/>
      <c r="C19"/>
      <c r="D19"/>
      <c r="E19"/>
      <c r="F19"/>
    </row>
    <row r="20" spans="2:6" hidden="1" outlineLevel="1">
      <c r="B20" s="18"/>
      <c r="C20"/>
      <c r="D20"/>
      <c r="E20"/>
      <c r="F20"/>
    </row>
    <row r="21" spans="2:6" hidden="1" outlineLevel="1">
      <c r="B21" s="19"/>
      <c r="C21"/>
      <c r="D21"/>
      <c r="E21"/>
      <c r="F21"/>
    </row>
    <row r="22" spans="2:6" hidden="1" outlineLevel="1">
      <c r="B22" s="19"/>
      <c r="C22"/>
      <c r="D22"/>
      <c r="E22"/>
      <c r="F22"/>
    </row>
    <row r="23" spans="2:6" hidden="1" outlineLevel="1">
      <c r="B23" s="19"/>
      <c r="C23"/>
      <c r="D23"/>
      <c r="E23"/>
      <c r="F23"/>
    </row>
    <row r="24" spans="2:6" hidden="1" outlineLevel="1">
      <c r="B24" s="19"/>
      <c r="C24"/>
      <c r="D24"/>
      <c r="E24"/>
      <c r="F24"/>
    </row>
    <row r="25" spans="2:6" hidden="1" outlineLevel="1">
      <c r="B25" s="19"/>
      <c r="C25"/>
      <c r="D25"/>
      <c r="E25"/>
      <c r="F25"/>
    </row>
    <row r="26" spans="2:6" hidden="1" outlineLevel="1">
      <c r="B26" s="19"/>
      <c r="C26"/>
      <c r="D26"/>
      <c r="E26"/>
      <c r="F26"/>
    </row>
    <row r="27" spans="2:6" hidden="1" outlineLevel="1">
      <c r="B27" s="19"/>
      <c r="C27"/>
      <c r="D27"/>
      <c r="E27"/>
      <c r="F27"/>
    </row>
    <row r="28" spans="2:6" hidden="1" outlineLevel="1">
      <c r="B28" s="19"/>
      <c r="C28"/>
      <c r="D28"/>
      <c r="E28"/>
      <c r="F28"/>
    </row>
    <row r="29" spans="2:6" hidden="1" outlineLevel="1">
      <c r="B29" s="19"/>
      <c r="C29"/>
      <c r="D29"/>
      <c r="E29"/>
      <c r="F29"/>
    </row>
    <row r="30" spans="2:6" hidden="1" outlineLevel="1">
      <c r="B30" s="19"/>
      <c r="C30"/>
      <c r="D30"/>
      <c r="E30"/>
      <c r="F30"/>
    </row>
    <row r="31" spans="2:6" hidden="1" outlineLevel="1">
      <c r="B31" s="19"/>
      <c r="C31"/>
      <c r="D31"/>
      <c r="E31"/>
      <c r="F31"/>
    </row>
    <row r="32" spans="2:6" hidden="1" outlineLevel="1">
      <c r="B32" s="19"/>
      <c r="C32"/>
      <c r="D32"/>
      <c r="E32"/>
      <c r="F32"/>
    </row>
    <row r="33" spans="2:6" hidden="1" outlineLevel="1">
      <c r="B33" s="19"/>
      <c r="C33"/>
      <c r="D33"/>
      <c r="E33"/>
      <c r="F33"/>
    </row>
    <row r="34" spans="2:6" hidden="1" outlineLevel="1">
      <c r="B34" s="19"/>
      <c r="C34"/>
      <c r="D34"/>
      <c r="E34"/>
      <c r="F34"/>
    </row>
    <row r="35" spans="2:6" hidden="1" outlineLevel="1">
      <c r="B35" s="19"/>
      <c r="C35"/>
      <c r="D35"/>
      <c r="E35"/>
      <c r="F35"/>
    </row>
    <row r="36" spans="2:6" hidden="1" outlineLevel="1">
      <c r="B36" s="19"/>
      <c r="C36"/>
      <c r="D36"/>
      <c r="E36"/>
      <c r="F36"/>
    </row>
    <row r="37" spans="2:6" hidden="1" outlineLevel="1">
      <c r="B37" s="19"/>
      <c r="C37"/>
      <c r="D37"/>
      <c r="E37"/>
      <c r="F37"/>
    </row>
    <row r="38" spans="2:6" hidden="1" outlineLevel="1">
      <c r="B38" s="19"/>
      <c r="C38"/>
      <c r="D38"/>
      <c r="E38"/>
      <c r="F38"/>
    </row>
    <row r="39" spans="2:6" hidden="1" outlineLevel="1">
      <c r="B39" s="19"/>
      <c r="C39"/>
      <c r="D39"/>
      <c r="E39"/>
      <c r="F39"/>
    </row>
    <row r="40" spans="2:6" hidden="1" outlineLevel="1">
      <c r="B40" s="19"/>
      <c r="C40"/>
      <c r="D40"/>
      <c r="E40"/>
      <c r="F40"/>
    </row>
    <row r="41" spans="2:6" hidden="1" outlineLevel="1">
      <c r="B41" s="19"/>
      <c r="C41"/>
      <c r="D41"/>
      <c r="E41"/>
      <c r="F41"/>
    </row>
    <row r="42" spans="2:6" hidden="1" outlineLevel="1">
      <c r="B42" s="19"/>
      <c r="C42"/>
      <c r="D42"/>
      <c r="E42"/>
      <c r="F42"/>
    </row>
    <row r="43" spans="2:6" hidden="1" outlineLevel="1">
      <c r="B43" s="19"/>
      <c r="C43"/>
      <c r="D43"/>
      <c r="E43"/>
      <c r="F43"/>
    </row>
    <row r="44" spans="2:6" hidden="1" outlineLevel="1">
      <c r="B44" s="19"/>
      <c r="C44"/>
      <c r="D44"/>
      <c r="E44"/>
      <c r="F44"/>
    </row>
    <row r="45" spans="2:6" hidden="1" outlineLevel="1">
      <c r="B45" s="19"/>
      <c r="C45"/>
      <c r="D45"/>
      <c r="E45"/>
      <c r="F45"/>
    </row>
    <row r="46" spans="2:6" hidden="1" outlineLevel="1">
      <c r="B46" s="19"/>
      <c r="C46"/>
      <c r="D46"/>
      <c r="E46"/>
      <c r="F46"/>
    </row>
    <row r="47" spans="2:6" hidden="1" outlineLevel="1">
      <c r="B47" s="19"/>
      <c r="C47"/>
      <c r="D47"/>
      <c r="E47"/>
      <c r="F47"/>
    </row>
    <row r="48" spans="2:6" hidden="1" outlineLevel="1">
      <c r="B48" s="19"/>
      <c r="C48"/>
      <c r="D48"/>
      <c r="E48"/>
      <c r="F48"/>
    </row>
    <row r="49" spans="2:6" hidden="1" outlineLevel="1">
      <c r="B49" s="19"/>
      <c r="C49"/>
      <c r="D49"/>
      <c r="E49"/>
      <c r="F49"/>
    </row>
    <row r="50" spans="2:6" hidden="1" outlineLevel="1">
      <c r="B50" s="19"/>
      <c r="C50"/>
      <c r="D50"/>
      <c r="E50"/>
      <c r="F50"/>
    </row>
    <row r="51" spans="2:6" hidden="1" outlineLevel="1">
      <c r="B51" s="19"/>
      <c r="C51"/>
      <c r="D51"/>
      <c r="E51"/>
      <c r="F51"/>
    </row>
    <row r="52" spans="2:6" hidden="1" outlineLevel="1">
      <c r="B52" s="19"/>
      <c r="C52"/>
      <c r="D52"/>
      <c r="E52"/>
      <c r="F52"/>
    </row>
    <row r="53" spans="2:6" hidden="1" outlineLevel="1">
      <c r="B53" s="19"/>
      <c r="C53"/>
      <c r="D53"/>
      <c r="E53"/>
      <c r="F53"/>
    </row>
    <row r="54" spans="2:6" hidden="1" outlineLevel="1">
      <c r="B54" s="19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$E$8:$E$9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$D$8:$D$13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$B$8:$B$18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3"/>
  <sheetViews>
    <sheetView topLeftCell="A34" workbookViewId="0">
      <selection activeCell="J1" sqref="J1:T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2" t="s">
        <v>16</v>
      </c>
      <c r="B1" s="22" t="s">
        <v>1</v>
      </c>
      <c r="C1" s="22" t="s">
        <v>2</v>
      </c>
      <c r="D1" s="22" t="s">
        <v>3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29</v>
      </c>
      <c r="L1" s="23" t="s">
        <v>30</v>
      </c>
      <c r="M1" s="23" t="s">
        <v>31</v>
      </c>
      <c r="N1" s="23" t="s">
        <v>32</v>
      </c>
      <c r="O1" s="23" t="s">
        <v>33</v>
      </c>
      <c r="P1" s="23" t="s">
        <v>34</v>
      </c>
      <c r="Q1" s="23" t="s">
        <v>35</v>
      </c>
      <c r="R1" s="23" t="s">
        <v>23</v>
      </c>
      <c r="S1" s="23" t="s">
        <v>6</v>
      </c>
      <c r="T1" s="23" t="s">
        <v>36</v>
      </c>
      <c r="U1" s="12"/>
      <c r="V1" s="1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37</v>
      </c>
      <c r="C2" t="s">
        <v>38</v>
      </c>
      <c r="D2" t="s">
        <v>39</v>
      </c>
      <c r="E2" s="3">
        <v>1593</v>
      </c>
      <c r="F2" s="3">
        <v>1593</v>
      </c>
      <c r="G2" s="24">
        <v>126</v>
      </c>
      <c r="H2" s="25">
        <v>100</v>
      </c>
      <c r="I2" s="25">
        <v>100</v>
      </c>
      <c r="J2" s="26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26">
        <v>0</v>
      </c>
      <c r="Q2" s="26">
        <v>0</v>
      </c>
      <c r="R2" s="26">
        <v>0</v>
      </c>
      <c r="S2" s="26">
        <v>0</v>
      </c>
      <c r="T2" s="26">
        <v>100</v>
      </c>
      <c r="U2" s="17"/>
      <c r="V2" s="17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37</v>
      </c>
      <c r="C3" t="s">
        <v>38</v>
      </c>
      <c r="D3" t="s">
        <v>8</v>
      </c>
      <c r="E3" s="3">
        <v>1593</v>
      </c>
      <c r="F3" s="3">
        <v>1593</v>
      </c>
      <c r="G3" s="24">
        <v>126</v>
      </c>
      <c r="H3" s="25">
        <v>598.12</v>
      </c>
      <c r="I3" s="25">
        <v>1400</v>
      </c>
      <c r="J3" s="26">
        <v>1115</v>
      </c>
      <c r="K3" s="26">
        <v>918</v>
      </c>
      <c r="L3" s="26">
        <v>895</v>
      </c>
      <c r="M3" s="26">
        <v>895</v>
      </c>
      <c r="N3" s="26">
        <v>895</v>
      </c>
      <c r="O3" s="26">
        <v>895</v>
      </c>
      <c r="P3" s="26">
        <v>901</v>
      </c>
      <c r="Q3" s="26">
        <v>1400</v>
      </c>
      <c r="R3" s="26">
        <v>0</v>
      </c>
      <c r="S3" s="26">
        <v>1100</v>
      </c>
      <c r="T3" s="26">
        <v>0</v>
      </c>
      <c r="U3" s="17"/>
      <c r="V3" s="1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37</v>
      </c>
      <c r="C4" t="s">
        <v>38</v>
      </c>
      <c r="D4" t="s">
        <v>10</v>
      </c>
      <c r="E4" s="3">
        <v>1593</v>
      </c>
      <c r="F4" s="3">
        <v>1593</v>
      </c>
      <c r="G4" s="24">
        <v>126</v>
      </c>
      <c r="H4" s="25">
        <v>1095.6500000000001</v>
      </c>
      <c r="I4" s="25">
        <v>1095.6500000000001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1095.6500000000001</v>
      </c>
      <c r="S4" s="26">
        <v>0</v>
      </c>
      <c r="T4" s="26">
        <v>0</v>
      </c>
      <c r="U4" s="17"/>
      <c r="V4" s="17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24</v>
      </c>
      <c r="C5" t="s">
        <v>9</v>
      </c>
      <c r="D5" t="s">
        <v>8</v>
      </c>
      <c r="E5" s="3">
        <v>1970</v>
      </c>
      <c r="F5" s="3">
        <v>1970</v>
      </c>
      <c r="G5" s="24">
        <v>124</v>
      </c>
      <c r="H5" s="25">
        <v>975</v>
      </c>
      <c r="I5" s="25">
        <v>1250</v>
      </c>
      <c r="J5" s="26">
        <v>1250</v>
      </c>
      <c r="K5" s="26">
        <v>994</v>
      </c>
      <c r="L5" s="26">
        <v>1066</v>
      </c>
      <c r="M5" s="26">
        <v>1066</v>
      </c>
      <c r="N5" s="26">
        <v>1066</v>
      </c>
      <c r="O5" s="26">
        <v>1066</v>
      </c>
      <c r="P5" s="26">
        <v>1015</v>
      </c>
      <c r="Q5" s="26">
        <v>0</v>
      </c>
      <c r="R5" s="26">
        <v>1095.6500000000001</v>
      </c>
      <c r="S5" s="26">
        <v>1100</v>
      </c>
      <c r="T5" s="26">
        <v>0</v>
      </c>
      <c r="U5" s="17"/>
      <c r="V5" s="17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24</v>
      </c>
      <c r="C6" t="s">
        <v>38</v>
      </c>
      <c r="D6" t="s">
        <v>39</v>
      </c>
      <c r="E6" s="3">
        <v>1593</v>
      </c>
      <c r="F6" s="3">
        <v>1593</v>
      </c>
      <c r="G6" s="24">
        <v>124</v>
      </c>
      <c r="H6" s="25">
        <v>100</v>
      </c>
      <c r="I6" s="25">
        <v>100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100</v>
      </c>
      <c r="U6" s="17"/>
      <c r="V6" s="17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24</v>
      </c>
      <c r="C7" t="s">
        <v>38</v>
      </c>
      <c r="D7" t="s">
        <v>8</v>
      </c>
      <c r="E7" s="3">
        <v>1593</v>
      </c>
      <c r="F7" s="3">
        <v>1593</v>
      </c>
      <c r="G7" s="24">
        <v>124</v>
      </c>
      <c r="H7" s="25">
        <v>800</v>
      </c>
      <c r="I7" s="25">
        <v>1400</v>
      </c>
      <c r="J7" s="26">
        <v>1250</v>
      </c>
      <c r="K7" s="26">
        <v>994</v>
      </c>
      <c r="L7" s="26">
        <v>1006</v>
      </c>
      <c r="M7" s="26">
        <v>1006</v>
      </c>
      <c r="N7" s="26">
        <v>1006</v>
      </c>
      <c r="O7" s="26">
        <v>1006</v>
      </c>
      <c r="P7" s="26">
        <v>1015</v>
      </c>
      <c r="Q7" s="26">
        <v>1400</v>
      </c>
      <c r="R7" s="26">
        <v>1095.6500000000001</v>
      </c>
      <c r="S7" s="26">
        <v>1100</v>
      </c>
      <c r="T7" s="26">
        <v>0</v>
      </c>
      <c r="U7" s="17"/>
      <c r="V7" s="17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25</v>
      </c>
      <c r="B8" t="s">
        <v>40</v>
      </c>
      <c r="C8" t="s">
        <v>38</v>
      </c>
      <c r="D8" t="s">
        <v>8</v>
      </c>
      <c r="E8" s="3">
        <v>600</v>
      </c>
      <c r="F8" s="3">
        <v>600</v>
      </c>
      <c r="G8" s="24">
        <v>905</v>
      </c>
      <c r="H8" s="25">
        <v>280</v>
      </c>
      <c r="I8" s="25">
        <v>280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280</v>
      </c>
      <c r="T8" s="26">
        <v>0</v>
      </c>
      <c r="U8" s="17"/>
      <c r="V8" s="1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25</v>
      </c>
      <c r="B9" t="s">
        <v>26</v>
      </c>
      <c r="C9" t="s">
        <v>38</v>
      </c>
      <c r="D9" t="s">
        <v>8</v>
      </c>
      <c r="E9" s="3">
        <v>600</v>
      </c>
      <c r="F9" s="3">
        <v>600</v>
      </c>
      <c r="G9" s="24">
        <v>905</v>
      </c>
      <c r="H9" s="25">
        <v>222</v>
      </c>
      <c r="I9" s="25">
        <v>400</v>
      </c>
      <c r="J9" s="26">
        <v>250</v>
      </c>
      <c r="K9" s="26">
        <v>222</v>
      </c>
      <c r="L9" s="26">
        <v>285</v>
      </c>
      <c r="M9" s="26">
        <v>285</v>
      </c>
      <c r="N9" s="26">
        <v>285</v>
      </c>
      <c r="O9" s="26">
        <v>285</v>
      </c>
      <c r="P9" s="26">
        <v>284</v>
      </c>
      <c r="Q9" s="26">
        <v>400</v>
      </c>
      <c r="R9" s="26">
        <v>0</v>
      </c>
      <c r="S9" s="26">
        <v>280</v>
      </c>
      <c r="T9" s="26">
        <v>0</v>
      </c>
      <c r="U9" s="17"/>
      <c r="V9" s="1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25</v>
      </c>
      <c r="B10" t="s">
        <v>41</v>
      </c>
      <c r="C10" t="s">
        <v>38</v>
      </c>
      <c r="D10" t="s">
        <v>8</v>
      </c>
      <c r="E10" s="3">
        <v>600</v>
      </c>
      <c r="F10" s="3">
        <v>600</v>
      </c>
      <c r="G10" s="24">
        <v>905</v>
      </c>
      <c r="H10" s="25">
        <v>125</v>
      </c>
      <c r="I10" s="25">
        <v>131</v>
      </c>
      <c r="J10" s="26">
        <v>0</v>
      </c>
      <c r="K10" s="26">
        <v>125</v>
      </c>
      <c r="L10" s="26">
        <v>131</v>
      </c>
      <c r="M10" s="26">
        <v>131</v>
      </c>
      <c r="N10" s="26">
        <v>131</v>
      </c>
      <c r="O10" s="26">
        <v>131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17"/>
      <c r="V10" s="17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25</v>
      </c>
      <c r="B11" t="s">
        <v>27</v>
      </c>
      <c r="C11" t="s">
        <v>38</v>
      </c>
      <c r="D11" t="s">
        <v>8</v>
      </c>
      <c r="E11" s="3">
        <v>800</v>
      </c>
      <c r="F11" s="3">
        <v>800</v>
      </c>
      <c r="G11" s="24">
        <v>912</v>
      </c>
      <c r="H11" s="25">
        <v>260.39999999999998</v>
      </c>
      <c r="I11" s="25">
        <v>600</v>
      </c>
      <c r="J11" s="26">
        <v>520</v>
      </c>
      <c r="K11" s="26">
        <v>383</v>
      </c>
      <c r="L11" s="26">
        <v>415</v>
      </c>
      <c r="M11" s="26">
        <v>415</v>
      </c>
      <c r="N11" s="26">
        <v>415</v>
      </c>
      <c r="O11" s="26">
        <v>415</v>
      </c>
      <c r="P11" s="26">
        <v>425</v>
      </c>
      <c r="Q11" s="26">
        <v>600</v>
      </c>
      <c r="R11" s="26">
        <v>260.39999999999998</v>
      </c>
      <c r="S11" s="26">
        <v>475</v>
      </c>
      <c r="T11" s="26">
        <v>0</v>
      </c>
      <c r="U11" s="17"/>
      <c r="V11" s="17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s="13"/>
      <c r="B12" s="13"/>
      <c r="C12" s="13"/>
      <c r="D12" s="13"/>
      <c r="E12" s="14"/>
      <c r="F12" s="14"/>
      <c r="G12" s="15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s="13"/>
      <c r="B13" s="13"/>
      <c r="C13" s="13"/>
      <c r="D13" s="13"/>
      <c r="E13" s="14"/>
      <c r="F13" s="14"/>
      <c r="G13" s="15"/>
      <c r="H13" s="16"/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s="13"/>
      <c r="B14" s="13"/>
      <c r="C14" s="13"/>
      <c r="D14" s="13"/>
      <c r="E14" s="14"/>
      <c r="F14" s="14"/>
      <c r="G14" s="15"/>
      <c r="H14" s="16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s="13"/>
      <c r="B15" s="13"/>
      <c r="C15" s="13"/>
      <c r="D15" s="13"/>
      <c r="E15" s="14"/>
      <c r="F15" s="14"/>
      <c r="G15" s="15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s="13"/>
      <c r="B16" s="13"/>
      <c r="C16" s="13"/>
      <c r="D16" s="13"/>
      <c r="E16" s="14"/>
      <c r="F16" s="14"/>
      <c r="G16" s="15"/>
      <c r="H16" s="16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s="13"/>
      <c r="B17" s="13"/>
      <c r="C17" s="13"/>
      <c r="D17" s="13"/>
      <c r="E17" s="14"/>
      <c r="F17" s="14"/>
      <c r="G17" s="15"/>
      <c r="H17" s="16"/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s="13"/>
      <c r="B18" s="13"/>
      <c r="C18" s="13"/>
      <c r="D18" s="13"/>
      <c r="E18" s="14"/>
      <c r="F18" s="14"/>
      <c r="G18" s="15"/>
      <c r="H18" s="16"/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s="13"/>
      <c r="B19" s="13"/>
      <c r="C19" s="13"/>
      <c r="D19" s="13"/>
      <c r="E19" s="14"/>
      <c r="F19" s="14"/>
      <c r="G19" s="15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s="13"/>
      <c r="B20" s="13"/>
      <c r="C20" s="13"/>
      <c r="D20" s="13"/>
      <c r="E20" s="14"/>
      <c r="F20" s="14"/>
      <c r="G20" s="15"/>
      <c r="H20" s="16"/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s="13"/>
      <c r="B21" s="13"/>
      <c r="C21" s="13"/>
      <c r="D21" s="13"/>
      <c r="E21" s="14"/>
      <c r="F21" s="14"/>
      <c r="G21" s="15"/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s="13"/>
      <c r="B22" s="13"/>
      <c r="C22" s="13"/>
      <c r="D22" s="13"/>
      <c r="E22" s="14"/>
      <c r="F22" s="14"/>
      <c r="G22" s="15"/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s="13"/>
      <c r="B23" s="13"/>
      <c r="C23" s="13"/>
      <c r="D23" s="13"/>
      <c r="E23" s="14"/>
      <c r="F23" s="14"/>
      <c r="G23" s="15"/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s="13"/>
      <c r="B24" s="13"/>
      <c r="C24" s="13"/>
      <c r="D24" s="13"/>
      <c r="E24" s="14"/>
      <c r="F24" s="14"/>
      <c r="G24" s="15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s="13"/>
      <c r="B25" s="13"/>
      <c r="C25" s="13"/>
      <c r="D25" s="13"/>
      <c r="E25" s="14"/>
      <c r="F25" s="14"/>
      <c r="G25" s="15"/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s="13"/>
      <c r="B26" s="13"/>
      <c r="C26" s="13"/>
      <c r="D26" s="13"/>
      <c r="E26" s="14"/>
      <c r="F26" s="14"/>
      <c r="G26" s="15"/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s="13"/>
      <c r="B27" s="13"/>
      <c r="C27" s="13"/>
      <c r="D27" s="13"/>
      <c r="E27" s="14"/>
      <c r="F27" s="14"/>
      <c r="G27" s="15"/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2" t="s">
        <v>16</v>
      </c>
      <c r="B52" s="22" t="s">
        <v>1</v>
      </c>
      <c r="C52" s="22" t="s">
        <v>2</v>
      </c>
      <c r="D52" s="22" t="s">
        <v>3</v>
      </c>
      <c r="E52" s="23" t="s">
        <v>17</v>
      </c>
      <c r="F52" s="23" t="s">
        <v>18</v>
      </c>
      <c r="G52" s="23" t="s">
        <v>19</v>
      </c>
      <c r="H52" s="23" t="s">
        <v>20</v>
      </c>
      <c r="I52" s="23" t="s">
        <v>21</v>
      </c>
      <c r="J52" s="23" t="s">
        <v>22</v>
      </c>
      <c r="K52" s="23" t="s">
        <v>29</v>
      </c>
      <c r="L52" s="23" t="s">
        <v>30</v>
      </c>
      <c r="M52" s="23" t="s">
        <v>31</v>
      </c>
      <c r="N52" s="23" t="s">
        <v>32</v>
      </c>
      <c r="O52" s="23" t="s">
        <v>33</v>
      </c>
      <c r="P52" s="23" t="s">
        <v>34</v>
      </c>
      <c r="Q52" s="23" t="s">
        <v>35</v>
      </c>
      <c r="R52" s="23" t="s">
        <v>23</v>
      </c>
      <c r="S52" s="23" t="s">
        <v>6</v>
      </c>
      <c r="T52" s="23" t="s">
        <v>36</v>
      </c>
      <c r="U52" s="12"/>
      <c r="V52" s="1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7</v>
      </c>
      <c r="B53" t="s">
        <v>37</v>
      </c>
      <c r="C53" t="s">
        <v>38</v>
      </c>
      <c r="D53" t="s">
        <v>39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37</v>
      </c>
      <c r="C54" t="s">
        <v>38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37</v>
      </c>
      <c r="C55" t="s">
        <v>38</v>
      </c>
      <c r="D55" t="s">
        <v>10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24</v>
      </c>
      <c r="C56" t="s">
        <v>9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24</v>
      </c>
      <c r="C57" t="s">
        <v>38</v>
      </c>
      <c r="D57" t="s">
        <v>39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24</v>
      </c>
      <c r="C58" t="s">
        <v>38</v>
      </c>
      <c r="D58" t="s">
        <v>8</v>
      </c>
      <c r="E58" s="4">
        <f>IF('Shoppable Services'!$F$4=$D58,1,0)*IF('Shoppable Services'!$E$4=$C58,1,0)*IF('Shoppable Services'!$D$4=$B58,1,0)*IF('Shoppable Services'!$C$4=$A58,1,0)*$E7</f>
        <v>1593</v>
      </c>
      <c r="F58" s="4">
        <f>IF('Shoppable Services'!$F$4=$D58,1,0)*IF('Shoppable Services'!$E$4=$C58,1,0)*IF('Shoppable Services'!$D$4=$B58,1,0)*IF('Shoppable Services'!$C$4=$A58,1,0)*$F7</f>
        <v>1593</v>
      </c>
      <c r="G58" s="4">
        <f>IF('Shoppable Services'!$F$4=$D58,1,0)*IF('Shoppable Services'!$E$4=$C58,1,0)*IF('Shoppable Services'!$D$4=$B58,1,0)*IF('Shoppable Services'!$C$4=$A58,1,0)*$G7</f>
        <v>124</v>
      </c>
      <c r="H58" s="4">
        <f>IF('Shoppable Services'!$F$4=$D58,1,0)*IF('Shoppable Services'!$E$4=$C58,1,0)*IF('Shoppable Services'!$D$4=$B58,1,0)*IF('Shoppable Services'!$C$4=$A58,1,0)*$H7</f>
        <v>800</v>
      </c>
      <c r="I58" s="4">
        <f>IF('Shoppable Services'!$F$4=$D58,1,0)*IF('Shoppable Services'!$E$4=$C58,1,0)*IF('Shoppable Services'!$D$4=$B58,1,0)*IF('Shoppable Services'!$C$4=$A58,1,0)*$I7</f>
        <v>1400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1006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25</v>
      </c>
      <c r="B59" t="s">
        <v>40</v>
      </c>
      <c r="C59" t="s">
        <v>38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25</v>
      </c>
      <c r="B60" t="s">
        <v>26</v>
      </c>
      <c r="C60" t="s">
        <v>38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25</v>
      </c>
      <c r="B61" t="s">
        <v>41</v>
      </c>
      <c r="C61" t="s">
        <v>38</v>
      </c>
      <c r="D61" t="s">
        <v>8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25</v>
      </c>
      <c r="B62" t="s">
        <v>27</v>
      </c>
      <c r="C62" t="s">
        <v>38</v>
      </c>
      <c r="D62" t="s">
        <v>8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E63" s="4">
        <f>COUNTIF(E53:E62,"&gt;0")</f>
        <v>1</v>
      </c>
      <c r="F63" s="4">
        <f>COUNTIF(F53:F62,"&gt;0")</f>
        <v>1</v>
      </c>
      <c r="G63" s="4">
        <f>COUNTIF(G53:G62,"&gt;0")</f>
        <v>1</v>
      </c>
      <c r="H63" s="4">
        <f>COUNTIF(H53:H62,"&gt;0")</f>
        <v>1</v>
      </c>
      <c r="I63" s="4">
        <f>COUNTIF(I53:I62,"&gt;0")</f>
        <v>1</v>
      </c>
      <c r="J63" s="4">
        <f>COUNTIF(J53:BE62,"&gt;0")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BCC58D-2026-4265-A4A2-1BF67FFBE82D}"/>
</file>

<file path=customXml/itemProps2.xml><?xml version="1.0" encoding="utf-8"?>
<ds:datastoreItem xmlns:ds="http://schemas.openxmlformats.org/officeDocument/2006/customXml" ds:itemID="{65A60BFC-C2DE-40D3-BD80-0BBA09A84F1B}"/>
</file>

<file path=customXml/itemProps3.xml><?xml version="1.0" encoding="utf-8"?>
<ds:datastoreItem xmlns:ds="http://schemas.openxmlformats.org/officeDocument/2006/customXml" ds:itemID="{C39EAFF9-0B15-4BC0-9CAD-AFBD7F15D6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2022-01-24T18:01:58Z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