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3.17 Update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E79" i="1" l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81" i="1" s="1"/>
  <c r="J4" i="6" s="1"/>
  <c r="G54" i="1" l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G53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F81" i="1" l="1"/>
  <c r="L4" i="6" s="1"/>
  <c r="H81" i="1"/>
  <c r="I4" i="6" s="1"/>
  <c r="E81" i="1"/>
  <c r="K4" i="6" s="1"/>
  <c r="G81" i="1"/>
  <c r="G4" i="6" s="1"/>
  <c r="J81" i="1"/>
  <c r="H4" i="6" s="1"/>
</calcChain>
</file>

<file path=xl/sharedStrings.xml><?xml version="1.0" encoding="utf-8"?>
<sst xmlns="http://schemas.openxmlformats.org/spreadsheetml/2006/main" count="367" uniqueCount="63">
  <si>
    <t>Level of Care</t>
  </si>
  <si>
    <t>Specialty</t>
  </si>
  <si>
    <t>Age</t>
  </si>
  <si>
    <t>Rate Type</t>
  </si>
  <si>
    <t>Low Rate</t>
  </si>
  <si>
    <t>High Rate</t>
  </si>
  <si>
    <t>COMPSYCH Rate</t>
  </si>
  <si>
    <t>FIRST HEALTH Rate</t>
  </si>
  <si>
    <t>UNITED BEHAVIORAL HE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</si>
  <si>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</si>
  <si>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</si>
  <si>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</si>
  <si>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</si>
  <si>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</si>
  <si>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</si>
  <si>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</si>
  <si>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</si>
  <si>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</si>
  <si>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</si>
  <si>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</si>
  <si>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</si>
  <si>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</si>
  <si>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</si>
  <si>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</si>
  <si>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</si>
  <si>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</si>
  <si>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</si>
  <si>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Outpatient</t>
  </si>
  <si>
    <t>Date of last update: 1/01/2022</t>
  </si>
  <si>
    <t>MAGELLAN BEHAVIORAL Rate</t>
  </si>
  <si>
    <t>TRICARE WEST HN Rate</t>
  </si>
  <si>
    <t>Adult</t>
  </si>
  <si>
    <t>% of Charges</t>
  </si>
  <si>
    <t>Inpatient - Other</t>
  </si>
  <si>
    <t>Inpatient - Rehab</t>
  </si>
  <si>
    <t>Outpatient - Other</t>
  </si>
  <si>
    <t>AETNA BEHAVIORAL HEA Rate</t>
  </si>
  <si>
    <t>AETNA MEDICARE REPLA Rate</t>
  </si>
  <si>
    <t>BCBS HMO Rate</t>
  </si>
  <si>
    <t>BCBS MCR REPLACEMENT Rate</t>
  </si>
  <si>
    <t>BCBS PPO/POS Rate</t>
  </si>
  <si>
    <t>BEACON HEALTH OPTION Rate</t>
  </si>
  <si>
    <t>BRIDGE HEALTH PLAN Rate</t>
  </si>
  <si>
    <t>CARE IMPROVEMENT PLU Rate</t>
  </si>
  <si>
    <t>CIGNA BEHAVIORAL Rate</t>
  </si>
  <si>
    <t>CIGNA HEALTHCARE Rate</t>
  </si>
  <si>
    <t>HUMANA CHOICE CARE Rate</t>
  </si>
  <si>
    <t>HUMANA MEDICARE Rate</t>
  </si>
  <si>
    <t>ONE CALL WORKERS COM Rate</t>
  </si>
  <si>
    <t>OSCAR INSURANCE COMP Rate</t>
  </si>
  <si>
    <t>PHCS Rate</t>
  </si>
  <si>
    <t>SCOTT &amp; WHITE Rate</t>
  </si>
  <si>
    <t>SCOTT &amp; WHITE MEDICA Rate</t>
  </si>
  <si>
    <t>SMARTHEALTH Rate</t>
  </si>
  <si>
    <t>TRIWEST CCN VA Rate</t>
  </si>
  <si>
    <t>UNITED HEALTHCARE Rate</t>
  </si>
  <si>
    <t>WELLMED OF TEXAS Rate</t>
  </si>
  <si>
    <t>% of Medicare PPS</t>
  </si>
  <si>
    <t>Other</t>
  </si>
  <si>
    <t>Residential Treatment (RTC)(PRTF)</t>
  </si>
  <si>
    <t>RTC - Psych</t>
  </si>
  <si>
    <t>RTC - 1:1</t>
  </si>
  <si>
    <t>Per Hour/Unit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</si>
</sst>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C60" sqref="C60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9" t="s">
        <v>28</v>
      </c>
    </row>
    <row r="2" spans="1:12">
      <c r="B2" s="25" t="s">
        <v>17</v>
      </c>
      <c r="C2" s="25"/>
      <c r="D2" s="25"/>
      <c r="E2" s="25"/>
      <c r="F2" s="25"/>
    </row>
    <row r="3" spans="1:12">
      <c r="B3" s="9" t="s">
        <v>15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14</v>
      </c>
      <c r="H3" s="9" t="s">
        <v>16</v>
      </c>
      <c r="I3" s="9" t="s">
        <v>4</v>
      </c>
      <c r="J3" s="9" t="s">
        <v>5</v>
      </c>
      <c r="K3" s="9" t="s">
        <v>13</v>
      </c>
      <c r="L3" s="9" t="s">
        <v>20</v>
      </c>
    </row>
    <row r="4" spans="1:12">
      <c r="B4" s="10" t="s">
        <v>53</v>
      </c>
      <c r="C4" s="10" t="s">
        <v>9</v>
      </c>
      <c r="D4" s="10" t="s">
        <v>33</v>
      </c>
      <c r="E4" s="10" t="s">
        <v>31</v>
      </c>
      <c r="F4" s="10" t="s">
        <v>10</v>
      </c>
      <c r="G4" s="11">
        <f>IF(Data!$G$81&gt;1,"Error",MAX(Data!G53:G80))</f>
        <v>120</v>
      </c>
      <c r="H4" s="12">
        <f>IF(Data!$J$81&gt;1,"Error",IF(Data!$J$81=0,"N/A",MAX(Data!J53:BD80)))</f>
        <v>3465</v>
      </c>
      <c r="I4" s="12">
        <f>IF(Data!$H$81&gt;1,"Error",SUM(Data!H53:H80))</f>
        <v>950</v>
      </c>
      <c r="J4" s="12">
        <f>IF(Data!$I$81&gt;1,"Error",SUM(Data!I53:I80))</f>
        <v>1950</v>
      </c>
      <c r="K4" s="12">
        <f>IF(Data!$E$81&gt;1,"Error",SUM(Data!E53:E80))</f>
        <v>4917</v>
      </c>
      <c r="L4" s="12">
        <f>IF(Data!$F$81&gt;1,"Error",SUM(Data!F53:F80))</f>
        <v>4917</v>
      </c>
    </row>
    <row r="7" spans="1:12" hidden="1" outlineLevel="1">
      <c r="B7" s="18" t="s">
        <v>15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21" t="s">
        <v>24</v>
      </c>
      <c r="C8" t="s">
        <v>9</v>
      </c>
      <c r="D8" t="s">
        <v>33</v>
      </c>
      <c r="E8" t="s">
        <v>31</v>
      </c>
      <c r="F8" t="s">
        <v>57</v>
      </c>
    </row>
    <row r="9" spans="1:12" hidden="1" outlineLevel="1">
      <c r="B9" s="21" t="s">
        <v>36</v>
      </c>
      <c r="C9" t="s">
        <v>58</v>
      </c>
      <c r="D9" t="s">
        <v>26</v>
      </c>
      <c r="E9" t="s">
        <v>11</v>
      </c>
      <c r="F9" t="s">
        <v>10</v>
      </c>
    </row>
    <row r="10" spans="1:12" hidden="1" outlineLevel="1">
      <c r="B10" s="21" t="s">
        <v>37</v>
      </c>
      <c r="C10" t="s">
        <v>27</v>
      </c>
      <c r="D10" t="s">
        <v>34</v>
      </c>
      <c r="E10"/>
      <c r="F10" t="s">
        <v>32</v>
      </c>
    </row>
    <row r="11" spans="1:12" hidden="1" outlineLevel="1">
      <c r="B11" s="21" t="s">
        <v>38</v>
      </c>
      <c r="C11" t="s">
        <v>59</v>
      </c>
      <c r="D11" t="s">
        <v>58</v>
      </c>
      <c r="E11"/>
      <c r="F11" t="s">
        <v>12</v>
      </c>
    </row>
    <row r="12" spans="1:12" ht="30" hidden="1" outlineLevel="1">
      <c r="B12" s="21" t="s">
        <v>39</v>
      </c>
      <c r="C12"/>
      <c r="D12" t="s">
        <v>35</v>
      </c>
      <c r="E12"/>
      <c r="F12" t="s">
        <v>62</v>
      </c>
    </row>
    <row r="13" spans="1:12" hidden="1" outlineLevel="1">
      <c r="B13" s="21" t="s">
        <v>40</v>
      </c>
      <c r="C13"/>
      <c r="D13" t="s">
        <v>60</v>
      </c>
      <c r="E13"/>
      <c r="F13"/>
    </row>
    <row r="14" spans="1:12" hidden="1" outlineLevel="1">
      <c r="B14" s="21" t="s">
        <v>41</v>
      </c>
      <c r="C14"/>
      <c r="D14" t="s">
        <v>61</v>
      </c>
      <c r="E14"/>
      <c r="F14"/>
    </row>
    <row r="15" spans="1:12" hidden="1" outlineLevel="1">
      <c r="B15" s="21" t="s">
        <v>42</v>
      </c>
      <c r="C15"/>
      <c r="D15"/>
      <c r="E15"/>
      <c r="F15"/>
    </row>
    <row r="16" spans="1:12" ht="30" hidden="1" outlineLevel="1">
      <c r="B16" s="21" t="s">
        <v>43</v>
      </c>
      <c r="C16"/>
      <c r="D16"/>
      <c r="E16"/>
      <c r="F16"/>
    </row>
    <row r="17" spans="2:6" hidden="1" outlineLevel="1">
      <c r="B17" s="21" t="s">
        <v>44</v>
      </c>
      <c r="C17"/>
      <c r="D17"/>
      <c r="E17"/>
      <c r="F17"/>
    </row>
    <row r="18" spans="2:6" hidden="1" outlineLevel="1">
      <c r="B18" s="21" t="s">
        <v>45</v>
      </c>
      <c r="C18"/>
      <c r="D18"/>
      <c r="E18"/>
      <c r="F18"/>
    </row>
    <row r="19" spans="2:6" hidden="1" outlineLevel="1">
      <c r="B19" s="21" t="s">
        <v>6</v>
      </c>
      <c r="C19"/>
      <c r="D19"/>
      <c r="E19"/>
      <c r="F19"/>
    </row>
    <row r="20" spans="2:6" hidden="1" outlineLevel="1">
      <c r="B20" s="21" t="s">
        <v>7</v>
      </c>
      <c r="C20"/>
      <c r="D20"/>
      <c r="E20"/>
      <c r="F20"/>
    </row>
    <row r="21" spans="2:6" hidden="1" outlineLevel="1">
      <c r="B21" s="21" t="s">
        <v>46</v>
      </c>
      <c r="C21"/>
      <c r="D21"/>
      <c r="E21"/>
      <c r="F21"/>
    </row>
    <row r="22" spans="2:6" hidden="1" outlineLevel="1">
      <c r="B22" s="21" t="s">
        <v>47</v>
      </c>
      <c r="C22"/>
      <c r="D22"/>
      <c r="E22"/>
      <c r="F22"/>
    </row>
    <row r="23" spans="2:6" hidden="1" outlineLevel="1">
      <c r="B23" s="21" t="s">
        <v>29</v>
      </c>
      <c r="C23"/>
      <c r="D23"/>
      <c r="E23"/>
      <c r="F23"/>
    </row>
    <row r="24" spans="2:6" ht="30" hidden="1" outlineLevel="1">
      <c r="B24" s="21" t="s">
        <v>48</v>
      </c>
      <c r="C24"/>
      <c r="D24"/>
      <c r="E24"/>
      <c r="F24"/>
    </row>
    <row r="25" spans="2:6" ht="30" hidden="1" outlineLevel="1">
      <c r="B25" s="21" t="s">
        <v>49</v>
      </c>
      <c r="C25"/>
      <c r="D25"/>
      <c r="E25"/>
      <c r="F25"/>
    </row>
    <row r="26" spans="2:6" hidden="1" outlineLevel="1">
      <c r="B26" s="21" t="s">
        <v>50</v>
      </c>
      <c r="C26"/>
      <c r="D26"/>
      <c r="E26"/>
      <c r="F26"/>
    </row>
    <row r="27" spans="2:6" hidden="1" outlineLevel="1">
      <c r="B27" s="21" t="s">
        <v>51</v>
      </c>
      <c r="C27"/>
      <c r="D27"/>
      <c r="E27"/>
      <c r="F27"/>
    </row>
    <row r="28" spans="2:6" hidden="1" outlineLevel="1">
      <c r="B28" s="21" t="s">
        <v>52</v>
      </c>
      <c r="C28"/>
      <c r="D28"/>
      <c r="E28"/>
      <c r="F28"/>
    </row>
    <row r="29" spans="2:6" hidden="1" outlineLevel="1">
      <c r="B29" s="21" t="s">
        <v>53</v>
      </c>
      <c r="C29"/>
      <c r="D29"/>
      <c r="E29"/>
      <c r="F29"/>
    </row>
    <row r="30" spans="2:6" hidden="1" outlineLevel="1">
      <c r="B30" s="21" t="s">
        <v>25</v>
      </c>
      <c r="C30"/>
      <c r="D30"/>
      <c r="E30"/>
      <c r="F30"/>
    </row>
    <row r="31" spans="2:6" hidden="1" outlineLevel="1">
      <c r="B31" s="21" t="s">
        <v>30</v>
      </c>
      <c r="C31"/>
      <c r="D31"/>
      <c r="E31"/>
      <c r="F31"/>
    </row>
    <row r="32" spans="2:6" hidden="1" outlineLevel="1">
      <c r="B32" s="21" t="s">
        <v>54</v>
      </c>
      <c r="C32"/>
      <c r="D32"/>
      <c r="E32"/>
      <c r="F32"/>
    </row>
    <row r="33" spans="2:6" hidden="1" outlineLevel="1">
      <c r="B33" s="21" t="s">
        <v>8</v>
      </c>
      <c r="C33"/>
      <c r="D33"/>
      <c r="E33"/>
      <c r="F33"/>
    </row>
    <row r="34" spans="2:6" hidden="1" outlineLevel="1">
      <c r="B34" s="21" t="s">
        <v>55</v>
      </c>
      <c r="C34"/>
      <c r="D34"/>
      <c r="E34"/>
      <c r="F34"/>
    </row>
    <row r="35" spans="2:6" hidden="1" outlineLevel="1">
      <c r="B35" s="21" t="s">
        <v>56</v>
      </c>
      <c r="C35"/>
      <c r="D35"/>
      <c r="E35"/>
      <c r="F35"/>
    </row>
    <row r="36" spans="2:6" hidden="1" outlineLevel="1">
      <c r="B36" s="18"/>
      <c r="C36"/>
      <c r="D36"/>
      <c r="E36"/>
      <c r="F36"/>
    </row>
    <row r="37" spans="2:6" hidden="1" outlineLevel="1">
      <c r="B37" s="18"/>
      <c r="C37"/>
      <c r="D37"/>
      <c r="E37"/>
      <c r="F37"/>
    </row>
    <row r="38" spans="2:6" hidden="1" outlineLevel="1">
      <c r="B38" s="18"/>
      <c r="C38"/>
      <c r="D38"/>
      <c r="E38"/>
      <c r="F38"/>
    </row>
    <row r="39" spans="2:6" hidden="1" outlineLevel="1">
      <c r="B39" s="18"/>
      <c r="C39"/>
      <c r="D39"/>
      <c r="E39"/>
      <c r="F39"/>
    </row>
    <row r="40" spans="2:6" hidden="1" outlineLevel="1">
      <c r="B40" s="18"/>
      <c r="C40"/>
      <c r="D40"/>
      <c r="E40"/>
      <c r="F40"/>
    </row>
    <row r="41" spans="2:6" hidden="1" outlineLevel="1">
      <c r="B41" s="18"/>
      <c r="C41"/>
      <c r="D41"/>
      <c r="E41"/>
      <c r="F41"/>
    </row>
    <row r="42" spans="2:6" hidden="1" outlineLevel="1">
      <c r="B42" s="18"/>
      <c r="C42"/>
      <c r="D42"/>
      <c r="E42"/>
      <c r="F42"/>
    </row>
    <row r="43" spans="2:6" hidden="1" outlineLevel="1">
      <c r="B43" s="18"/>
      <c r="C43"/>
      <c r="D43"/>
      <c r="E43"/>
      <c r="F43"/>
    </row>
    <row r="44" spans="2:6" hidden="1" outlineLevel="1">
      <c r="B44" s="18"/>
      <c r="C44"/>
      <c r="D44"/>
      <c r="E44"/>
      <c r="F44"/>
    </row>
    <row r="45" spans="2:6" hidden="1" outlineLevel="1">
      <c r="B45" s="18"/>
      <c r="C45"/>
      <c r="D45"/>
      <c r="E45"/>
      <c r="F45"/>
    </row>
    <row r="46" spans="2:6" hidden="1" outlineLevel="1">
      <c r="B46" s="18"/>
      <c r="C46"/>
      <c r="D46"/>
      <c r="E46"/>
      <c r="F46"/>
    </row>
    <row r="47" spans="2:6" hidden="1" outlineLevel="1">
      <c r="B47" s="18"/>
      <c r="C47"/>
      <c r="D47"/>
      <c r="E47"/>
      <c r="F47"/>
    </row>
    <row r="48" spans="2:6" hidden="1" outlineLevel="1">
      <c r="B48" s="18"/>
      <c r="C48"/>
      <c r="D48"/>
      <c r="E48"/>
      <c r="F48"/>
    </row>
    <row r="49" spans="2:6" hidden="1" outlineLevel="1">
      <c r="B49" s="18"/>
      <c r="C49"/>
      <c r="D49"/>
      <c r="E49"/>
      <c r="F49"/>
    </row>
    <row r="50" spans="2:6" hidden="1" outlineLevel="1">
      <c r="B50" s="18"/>
      <c r="C50"/>
      <c r="D50"/>
      <c r="E50"/>
      <c r="F50"/>
    </row>
    <row r="51" spans="2:6" hidden="1" outlineLevel="1">
      <c r="B51" s="18"/>
      <c r="C51"/>
      <c r="D51"/>
      <c r="E51"/>
      <c r="F51"/>
    </row>
    <row r="52" spans="2:6" hidden="1" outlineLevel="1">
      <c r="B52" s="18"/>
      <c r="C52"/>
      <c r="D52"/>
      <c r="E52"/>
      <c r="F52"/>
    </row>
    <row r="53" spans="2:6" hidden="1" outlineLevel="1">
      <c r="B53" s="18"/>
      <c r="C53"/>
      <c r="D53"/>
      <c r="E53"/>
      <c r="F53"/>
    </row>
    <row r="54" spans="2:6" hidden="1" outlineLevel="1">
      <c r="B54" s="18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$E$8:$E$9</formula1>
    </dataValidation>
    <dataValidation type="list" allowBlank="1" showInputMessage="1" showErrorMessage="1" sqref="F4">
      <formula1>$F$8:$F$12</formula1>
    </dataValidation>
    <dataValidation type="list" allowBlank="1" showInputMessage="1" showErrorMessage="1" sqref="D4">
      <formula1>$D$8:$D$14</formula1>
    </dataValidation>
    <dataValidation type="list" allowBlank="1" showInputMessage="1" showErrorMessage="1" sqref="C4">
      <formula1>$C$8:$C$11</formula1>
    </dataValidation>
    <dataValidation type="list" allowBlank="1" showInputMessage="1" showErrorMessage="1" sqref="B4">
      <formula1>$B$8:$B$35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1"/>
  <sheetViews>
    <sheetView topLeftCell="T52" workbookViewId="0">
      <selection activeCell="J52" sqref="J52:AK52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20" t="s">
        <v>18</v>
      </c>
      <c r="B1" s="20" t="s">
        <v>1</v>
      </c>
      <c r="C1" s="20" t="s">
        <v>2</v>
      </c>
      <c r="D1" s="20" t="s">
        <v>3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36</v>
      </c>
      <c r="L1" s="21" t="s">
        <v>37</v>
      </c>
      <c r="M1" s="21" t="s">
        <v>38</v>
      </c>
      <c r="N1" s="21" t="s">
        <v>39</v>
      </c>
      <c r="O1" s="21" t="s">
        <v>40</v>
      </c>
      <c r="P1" s="21" t="s">
        <v>41</v>
      </c>
      <c r="Q1" s="21" t="s">
        <v>42</v>
      </c>
      <c r="R1" s="21" t="s">
        <v>43</v>
      </c>
      <c r="S1" s="21" t="s">
        <v>44</v>
      </c>
      <c r="T1" s="21" t="s">
        <v>45</v>
      </c>
      <c r="U1" s="21" t="s">
        <v>6</v>
      </c>
      <c r="V1" s="21" t="s">
        <v>7</v>
      </c>
      <c r="W1" s="21" t="s">
        <v>46</v>
      </c>
      <c r="X1" s="21" t="s">
        <v>47</v>
      </c>
      <c r="Y1" s="21" t="s">
        <v>29</v>
      </c>
      <c r="Z1" s="21" t="s">
        <v>48</v>
      </c>
      <c r="AA1" s="21" t="s">
        <v>49</v>
      </c>
      <c r="AB1" s="21" t="s">
        <v>50</v>
      </c>
      <c r="AC1" s="21" t="s">
        <v>51</v>
      </c>
      <c r="AD1" s="21" t="s">
        <v>52</v>
      </c>
      <c r="AE1" s="21" t="s">
        <v>53</v>
      </c>
      <c r="AF1" s="21" t="s">
        <v>25</v>
      </c>
      <c r="AG1" s="21" t="s">
        <v>30</v>
      </c>
      <c r="AH1" s="21" t="s">
        <v>54</v>
      </c>
      <c r="AI1" s="21" t="s">
        <v>8</v>
      </c>
      <c r="AJ1" s="21" t="s">
        <v>55</v>
      </c>
      <c r="AK1" s="21" t="s">
        <v>56</v>
      </c>
      <c r="AL1" s="21"/>
      <c r="AM1" s="21"/>
      <c r="AN1" s="2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9</v>
      </c>
      <c r="B2" t="s">
        <v>33</v>
      </c>
      <c r="C2" t="s">
        <v>31</v>
      </c>
      <c r="D2" t="s">
        <v>57</v>
      </c>
      <c r="E2" s="3">
        <v>4917</v>
      </c>
      <c r="F2" s="3">
        <v>4917</v>
      </c>
      <c r="G2" s="22">
        <v>120</v>
      </c>
      <c r="H2" s="23">
        <v>100</v>
      </c>
      <c r="I2" s="23">
        <v>100</v>
      </c>
      <c r="J2" s="24">
        <v>0</v>
      </c>
      <c r="K2" s="24">
        <v>0</v>
      </c>
      <c r="L2" s="24">
        <v>100</v>
      </c>
      <c r="M2" s="24">
        <v>0</v>
      </c>
      <c r="N2" s="24">
        <v>100</v>
      </c>
      <c r="O2" s="24">
        <v>0</v>
      </c>
      <c r="P2" s="24">
        <v>0</v>
      </c>
      <c r="Q2" s="24">
        <v>0</v>
      </c>
      <c r="R2" s="24">
        <v>100</v>
      </c>
      <c r="S2" s="24">
        <v>0</v>
      </c>
      <c r="T2" s="24">
        <v>0</v>
      </c>
      <c r="U2" s="24">
        <v>0</v>
      </c>
      <c r="V2" s="24">
        <v>0</v>
      </c>
      <c r="W2" s="24">
        <v>0</v>
      </c>
      <c r="X2" s="24">
        <v>100</v>
      </c>
      <c r="Y2" s="24">
        <v>0</v>
      </c>
      <c r="Z2" s="24">
        <v>0</v>
      </c>
      <c r="AA2" s="24">
        <v>0</v>
      </c>
      <c r="AB2" s="24">
        <v>0</v>
      </c>
      <c r="AC2" s="24">
        <v>0</v>
      </c>
      <c r="AD2" s="24">
        <v>100</v>
      </c>
      <c r="AE2" s="24">
        <v>0</v>
      </c>
      <c r="AF2" s="24">
        <v>100</v>
      </c>
      <c r="AG2" s="24">
        <v>100</v>
      </c>
      <c r="AH2" s="24">
        <v>100</v>
      </c>
      <c r="AI2" s="24">
        <v>0</v>
      </c>
      <c r="AJ2" s="24">
        <v>0</v>
      </c>
      <c r="AK2" s="24">
        <v>100</v>
      </c>
      <c r="AL2" s="24"/>
      <c r="AM2" s="24"/>
      <c r="AN2" s="2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9</v>
      </c>
      <c r="B3" t="s">
        <v>33</v>
      </c>
      <c r="C3" t="s">
        <v>31</v>
      </c>
      <c r="D3" t="s">
        <v>10</v>
      </c>
      <c r="E3" s="3">
        <v>4917</v>
      </c>
      <c r="F3" s="3">
        <v>4917</v>
      </c>
      <c r="G3" s="22">
        <v>120</v>
      </c>
      <c r="H3" s="23">
        <v>950</v>
      </c>
      <c r="I3" s="23">
        <v>1950</v>
      </c>
      <c r="J3" s="24">
        <v>3956</v>
      </c>
      <c r="K3" s="24">
        <v>0</v>
      </c>
      <c r="L3" s="24">
        <v>0</v>
      </c>
      <c r="M3" s="24">
        <v>7790</v>
      </c>
      <c r="N3" s="24">
        <v>0</v>
      </c>
      <c r="O3" s="24">
        <v>9900</v>
      </c>
      <c r="P3" s="24">
        <v>0</v>
      </c>
      <c r="Q3" s="24">
        <v>2750</v>
      </c>
      <c r="R3" s="24">
        <v>0</v>
      </c>
      <c r="S3" s="24">
        <v>0</v>
      </c>
      <c r="T3" s="24">
        <v>3928</v>
      </c>
      <c r="U3" s="24">
        <v>0</v>
      </c>
      <c r="V3" s="24">
        <v>2421</v>
      </c>
      <c r="W3" s="24">
        <v>3839</v>
      </c>
      <c r="X3" s="24">
        <v>0</v>
      </c>
      <c r="Y3" s="24">
        <v>0</v>
      </c>
      <c r="Z3" s="24">
        <v>4765</v>
      </c>
      <c r="AA3" s="24">
        <v>3242</v>
      </c>
      <c r="AB3" s="24">
        <v>2475</v>
      </c>
      <c r="AC3" s="24">
        <v>3802.04</v>
      </c>
      <c r="AD3" s="24">
        <v>0</v>
      </c>
      <c r="AE3" s="24">
        <v>3465</v>
      </c>
      <c r="AF3" s="24">
        <v>0</v>
      </c>
      <c r="AG3" s="24">
        <v>0</v>
      </c>
      <c r="AH3" s="24">
        <v>0</v>
      </c>
      <c r="AI3" s="24">
        <v>0</v>
      </c>
      <c r="AJ3" s="24">
        <v>2591</v>
      </c>
      <c r="AK3" s="24">
        <v>0</v>
      </c>
      <c r="AL3" s="24"/>
      <c r="AM3" s="24"/>
      <c r="AN3" s="2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9</v>
      </c>
      <c r="B4" t="s">
        <v>26</v>
      </c>
      <c r="C4" t="s">
        <v>11</v>
      </c>
      <c r="D4" t="s">
        <v>10</v>
      </c>
      <c r="E4" s="3">
        <v>1418</v>
      </c>
      <c r="F4" s="3">
        <v>1418</v>
      </c>
      <c r="G4" s="22">
        <v>194</v>
      </c>
      <c r="H4" s="23">
        <v>600.23</v>
      </c>
      <c r="I4" s="23">
        <v>798</v>
      </c>
      <c r="J4" s="24">
        <v>0</v>
      </c>
      <c r="K4" s="24">
        <v>796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701</v>
      </c>
      <c r="V4" s="24">
        <v>798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701.91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784</v>
      </c>
      <c r="AJ4" s="24">
        <v>0</v>
      </c>
      <c r="AK4" s="24">
        <v>0</v>
      </c>
      <c r="AL4" s="24"/>
      <c r="AM4" s="24"/>
      <c r="AN4" s="2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9</v>
      </c>
      <c r="B5" t="s">
        <v>34</v>
      </c>
      <c r="C5" t="s">
        <v>31</v>
      </c>
      <c r="D5" t="s">
        <v>10</v>
      </c>
      <c r="E5" s="3">
        <v>4917</v>
      </c>
      <c r="F5" s="3">
        <v>4917</v>
      </c>
      <c r="G5" s="22">
        <v>128</v>
      </c>
      <c r="H5" s="23">
        <v>500</v>
      </c>
      <c r="I5" s="23">
        <v>1100</v>
      </c>
      <c r="J5" s="24">
        <v>0</v>
      </c>
      <c r="K5" s="24">
        <v>0</v>
      </c>
      <c r="L5" s="24">
        <v>0</v>
      </c>
      <c r="M5" s="24">
        <v>950</v>
      </c>
      <c r="N5" s="24">
        <v>0</v>
      </c>
      <c r="O5" s="24">
        <v>0</v>
      </c>
      <c r="P5" s="24">
        <v>0</v>
      </c>
      <c r="Q5" s="24">
        <v>1500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849</v>
      </c>
      <c r="X5" s="24">
        <v>0</v>
      </c>
      <c r="Y5" s="24">
        <v>0</v>
      </c>
      <c r="Z5" s="24">
        <v>1800</v>
      </c>
      <c r="AA5" s="24">
        <v>1100</v>
      </c>
      <c r="AB5" s="24">
        <v>756</v>
      </c>
      <c r="AC5" s="24">
        <v>1100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966</v>
      </c>
      <c r="AK5" s="24">
        <v>0</v>
      </c>
      <c r="AL5" s="24"/>
      <c r="AM5" s="24"/>
      <c r="AN5" s="2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58</v>
      </c>
      <c r="B6" t="s">
        <v>58</v>
      </c>
      <c r="C6" t="s">
        <v>31</v>
      </c>
      <c r="D6" t="s">
        <v>10</v>
      </c>
      <c r="E6" s="3">
        <v>0</v>
      </c>
      <c r="F6" s="3">
        <v>0</v>
      </c>
      <c r="G6" s="22">
        <v>0</v>
      </c>
      <c r="H6" s="23">
        <v>450</v>
      </c>
      <c r="I6" s="23">
        <v>1134</v>
      </c>
      <c r="J6" s="24">
        <v>2349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1134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/>
      <c r="AM6" s="24"/>
      <c r="AN6" s="2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27</v>
      </c>
      <c r="B7" t="s">
        <v>35</v>
      </c>
      <c r="C7" t="s">
        <v>31</v>
      </c>
      <c r="D7" t="s">
        <v>32</v>
      </c>
      <c r="E7" s="3">
        <v>75</v>
      </c>
      <c r="F7" s="3">
        <v>75</v>
      </c>
      <c r="G7" s="22">
        <v>420</v>
      </c>
      <c r="H7" s="23">
        <v>45</v>
      </c>
      <c r="I7" s="23">
        <v>81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45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70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/>
      <c r="AM7" s="24"/>
      <c r="AN7" s="2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27</v>
      </c>
      <c r="B8" t="s">
        <v>35</v>
      </c>
      <c r="C8" t="s">
        <v>31</v>
      </c>
      <c r="D8" t="s">
        <v>32</v>
      </c>
      <c r="E8" s="3">
        <v>75</v>
      </c>
      <c r="F8" s="3">
        <v>75</v>
      </c>
      <c r="G8" s="22">
        <v>430</v>
      </c>
      <c r="H8" s="23">
        <v>45</v>
      </c>
      <c r="I8" s="23">
        <v>81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45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70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/>
      <c r="AM8" s="24"/>
      <c r="AN8" s="2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27</v>
      </c>
      <c r="B9" t="s">
        <v>35</v>
      </c>
      <c r="C9" t="s">
        <v>31</v>
      </c>
      <c r="D9" t="s">
        <v>32</v>
      </c>
      <c r="E9" s="3">
        <v>75</v>
      </c>
      <c r="F9" s="3">
        <v>75</v>
      </c>
      <c r="G9" s="22">
        <v>440</v>
      </c>
      <c r="H9" s="23">
        <v>45</v>
      </c>
      <c r="I9" s="23">
        <v>81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45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70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/>
      <c r="AM9" s="24"/>
      <c r="AN9" s="2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27</v>
      </c>
      <c r="B10" t="s">
        <v>35</v>
      </c>
      <c r="C10" t="s">
        <v>31</v>
      </c>
      <c r="D10" t="s">
        <v>57</v>
      </c>
      <c r="E10" s="3">
        <v>75</v>
      </c>
      <c r="F10" s="3">
        <v>75</v>
      </c>
      <c r="G10" s="22">
        <v>420</v>
      </c>
      <c r="H10" s="23">
        <v>100</v>
      </c>
      <c r="I10" s="23">
        <v>100</v>
      </c>
      <c r="J10" s="24">
        <v>0</v>
      </c>
      <c r="K10" s="24">
        <v>0</v>
      </c>
      <c r="L10" s="24">
        <v>100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100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100</v>
      </c>
      <c r="AG10" s="24">
        <v>100</v>
      </c>
      <c r="AH10" s="24">
        <v>100</v>
      </c>
      <c r="AI10" s="24">
        <v>0</v>
      </c>
      <c r="AJ10" s="24">
        <v>0</v>
      </c>
      <c r="AK10" s="24">
        <v>100</v>
      </c>
      <c r="AL10" s="24"/>
      <c r="AM10" s="24"/>
      <c r="AN10" s="2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27</v>
      </c>
      <c r="B11" t="s">
        <v>35</v>
      </c>
      <c r="C11" t="s">
        <v>31</v>
      </c>
      <c r="D11" t="s">
        <v>57</v>
      </c>
      <c r="E11" s="3">
        <v>75</v>
      </c>
      <c r="F11" s="3">
        <v>75</v>
      </c>
      <c r="G11" s="22">
        <v>430</v>
      </c>
      <c r="H11" s="23">
        <v>100</v>
      </c>
      <c r="I11" s="23">
        <v>100</v>
      </c>
      <c r="J11" s="24">
        <v>0</v>
      </c>
      <c r="K11" s="24">
        <v>0</v>
      </c>
      <c r="L11" s="24">
        <v>100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100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100</v>
      </c>
      <c r="AG11" s="24">
        <v>100</v>
      </c>
      <c r="AH11" s="24">
        <v>100</v>
      </c>
      <c r="AI11" s="24">
        <v>0</v>
      </c>
      <c r="AJ11" s="24">
        <v>0</v>
      </c>
      <c r="AK11" s="24">
        <v>100</v>
      </c>
      <c r="AL11" s="24"/>
      <c r="AM11" s="24"/>
      <c r="AN11" s="2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27</v>
      </c>
      <c r="B12" t="s">
        <v>35</v>
      </c>
      <c r="C12" t="s">
        <v>31</v>
      </c>
      <c r="D12" t="s">
        <v>57</v>
      </c>
      <c r="E12" s="3">
        <v>75</v>
      </c>
      <c r="F12" s="3">
        <v>75</v>
      </c>
      <c r="G12" s="22">
        <v>440</v>
      </c>
      <c r="H12" s="23">
        <v>100</v>
      </c>
      <c r="I12" s="23">
        <v>100</v>
      </c>
      <c r="J12" s="24">
        <v>0</v>
      </c>
      <c r="K12" s="24">
        <v>0</v>
      </c>
      <c r="L12" s="24">
        <v>100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100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100</v>
      </c>
      <c r="AG12" s="24">
        <v>100</v>
      </c>
      <c r="AH12" s="24">
        <v>100</v>
      </c>
      <c r="AI12" s="24">
        <v>0</v>
      </c>
      <c r="AJ12" s="24">
        <v>0</v>
      </c>
      <c r="AK12" s="24">
        <v>100</v>
      </c>
      <c r="AL12" s="24"/>
      <c r="AM12" s="24"/>
      <c r="AN12" s="2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27</v>
      </c>
      <c r="B13" t="s">
        <v>35</v>
      </c>
      <c r="C13" t="s">
        <v>31</v>
      </c>
      <c r="D13" t="s">
        <v>10</v>
      </c>
      <c r="E13" s="3">
        <v>75</v>
      </c>
      <c r="F13" s="3">
        <v>75</v>
      </c>
      <c r="G13" s="22">
        <v>420</v>
      </c>
      <c r="H13" s="23">
        <v>108</v>
      </c>
      <c r="I13" s="23">
        <v>550</v>
      </c>
      <c r="J13" s="24">
        <v>0</v>
      </c>
      <c r="K13" s="24">
        <v>0</v>
      </c>
      <c r="L13" s="24">
        <v>0</v>
      </c>
      <c r="M13" s="24">
        <v>450</v>
      </c>
      <c r="N13" s="24">
        <v>0</v>
      </c>
      <c r="O13" s="24">
        <v>1050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400</v>
      </c>
      <c r="AA13" s="24">
        <v>0</v>
      </c>
      <c r="AB13" s="24">
        <v>108</v>
      </c>
      <c r="AC13" s="24">
        <v>0</v>
      </c>
      <c r="AD13" s="24">
        <v>0</v>
      </c>
      <c r="AE13" s="24">
        <v>1000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/>
      <c r="AM13" s="24"/>
      <c r="AN13" s="2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27</v>
      </c>
      <c r="B14" t="s">
        <v>35</v>
      </c>
      <c r="C14" t="s">
        <v>31</v>
      </c>
      <c r="D14" t="s">
        <v>10</v>
      </c>
      <c r="E14" s="3">
        <v>75</v>
      </c>
      <c r="F14" s="3">
        <v>75</v>
      </c>
      <c r="G14" s="22">
        <v>430</v>
      </c>
      <c r="H14" s="23">
        <v>108</v>
      </c>
      <c r="I14" s="23">
        <v>550</v>
      </c>
      <c r="J14" s="24">
        <v>0</v>
      </c>
      <c r="K14" s="24">
        <v>0</v>
      </c>
      <c r="L14" s="24">
        <v>0</v>
      </c>
      <c r="M14" s="24">
        <v>450</v>
      </c>
      <c r="N14" s="24">
        <v>0</v>
      </c>
      <c r="O14" s="24">
        <v>1050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400</v>
      </c>
      <c r="AA14" s="24">
        <v>0</v>
      </c>
      <c r="AB14" s="24">
        <v>108</v>
      </c>
      <c r="AC14" s="24">
        <v>0</v>
      </c>
      <c r="AD14" s="24">
        <v>0</v>
      </c>
      <c r="AE14" s="24">
        <v>1000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/>
      <c r="AM14" s="24"/>
      <c r="AN14" s="2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27</v>
      </c>
      <c r="B15" t="s">
        <v>35</v>
      </c>
      <c r="C15" t="s">
        <v>31</v>
      </c>
      <c r="D15" t="s">
        <v>10</v>
      </c>
      <c r="E15" s="3">
        <v>75</v>
      </c>
      <c r="F15" s="3">
        <v>75</v>
      </c>
      <c r="G15" s="22">
        <v>440</v>
      </c>
      <c r="H15" s="23">
        <v>108</v>
      </c>
      <c r="I15" s="23">
        <v>550</v>
      </c>
      <c r="J15" s="24">
        <v>0</v>
      </c>
      <c r="K15" s="24">
        <v>0</v>
      </c>
      <c r="L15" s="24">
        <v>0</v>
      </c>
      <c r="M15" s="24">
        <v>450</v>
      </c>
      <c r="N15" s="24">
        <v>0</v>
      </c>
      <c r="O15" s="24">
        <v>1050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400</v>
      </c>
      <c r="AA15" s="24">
        <v>0</v>
      </c>
      <c r="AB15" s="24">
        <v>108</v>
      </c>
      <c r="AC15" s="24">
        <v>0</v>
      </c>
      <c r="AD15" s="24">
        <v>0</v>
      </c>
      <c r="AE15" s="24">
        <v>1000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/>
      <c r="AM15" s="24"/>
      <c r="AN15" s="2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27</v>
      </c>
      <c r="B16" t="s">
        <v>35</v>
      </c>
      <c r="C16" t="s">
        <v>31</v>
      </c>
      <c r="D16" t="s">
        <v>12</v>
      </c>
      <c r="E16" s="3">
        <v>75</v>
      </c>
      <c r="F16" s="3">
        <v>75</v>
      </c>
      <c r="G16" s="22">
        <v>420</v>
      </c>
      <c r="H16" s="23">
        <v>87</v>
      </c>
      <c r="I16" s="23">
        <v>600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120</v>
      </c>
      <c r="R16" s="24">
        <v>0</v>
      </c>
      <c r="S16" s="24">
        <v>0</v>
      </c>
      <c r="T16" s="24">
        <v>87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200</v>
      </c>
      <c r="AA16" s="24">
        <v>116</v>
      </c>
      <c r="AB16" s="24">
        <v>1000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555</v>
      </c>
      <c r="AK16" s="24">
        <v>0</v>
      </c>
      <c r="AL16" s="24"/>
      <c r="AM16" s="24"/>
      <c r="AN16" s="2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27</v>
      </c>
      <c r="B17" t="s">
        <v>35</v>
      </c>
      <c r="C17" t="s">
        <v>31</v>
      </c>
      <c r="D17" t="s">
        <v>12</v>
      </c>
      <c r="E17" s="3">
        <v>75</v>
      </c>
      <c r="F17" s="3">
        <v>75</v>
      </c>
      <c r="G17" s="22">
        <v>430</v>
      </c>
      <c r="H17" s="23">
        <v>87</v>
      </c>
      <c r="I17" s="23">
        <v>600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120</v>
      </c>
      <c r="R17" s="24">
        <v>0</v>
      </c>
      <c r="S17" s="24">
        <v>0</v>
      </c>
      <c r="T17" s="24">
        <v>87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200</v>
      </c>
      <c r="AA17" s="24">
        <v>116</v>
      </c>
      <c r="AB17" s="24">
        <v>1000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555</v>
      </c>
      <c r="AK17" s="24">
        <v>0</v>
      </c>
      <c r="AL17" s="24"/>
      <c r="AM17" s="24"/>
      <c r="AN17" s="2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27</v>
      </c>
      <c r="B18" t="s">
        <v>35</v>
      </c>
      <c r="C18" t="s">
        <v>31</v>
      </c>
      <c r="D18" t="s">
        <v>12</v>
      </c>
      <c r="E18" s="3">
        <v>75</v>
      </c>
      <c r="F18" s="3">
        <v>75</v>
      </c>
      <c r="G18" s="22">
        <v>440</v>
      </c>
      <c r="H18" s="23">
        <v>87</v>
      </c>
      <c r="I18" s="23">
        <v>600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120</v>
      </c>
      <c r="R18" s="24">
        <v>0</v>
      </c>
      <c r="S18" s="24">
        <v>0</v>
      </c>
      <c r="T18" s="24">
        <v>87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200</v>
      </c>
      <c r="AA18" s="24">
        <v>116</v>
      </c>
      <c r="AB18" s="24">
        <v>1000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555</v>
      </c>
      <c r="AK18" s="24">
        <v>0</v>
      </c>
      <c r="AL18" s="24"/>
      <c r="AM18" s="24"/>
      <c r="AN18" s="2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27</v>
      </c>
      <c r="B19" t="s">
        <v>35</v>
      </c>
      <c r="C19" t="s">
        <v>31</v>
      </c>
      <c r="D19" t="s">
        <v>32</v>
      </c>
      <c r="E19" s="3">
        <v>350</v>
      </c>
      <c r="F19" s="3">
        <v>350</v>
      </c>
      <c r="G19" s="22">
        <v>761</v>
      </c>
      <c r="H19" s="23">
        <v>45</v>
      </c>
      <c r="I19" s="23">
        <v>81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45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70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/>
      <c r="AM19" s="24"/>
      <c r="AN19" s="2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27</v>
      </c>
      <c r="B20" t="s">
        <v>35</v>
      </c>
      <c r="C20" t="s">
        <v>31</v>
      </c>
      <c r="D20" t="s">
        <v>57</v>
      </c>
      <c r="E20" s="3">
        <v>350</v>
      </c>
      <c r="F20" s="3">
        <v>350</v>
      </c>
      <c r="G20" s="22">
        <v>761</v>
      </c>
      <c r="H20" s="23">
        <v>100</v>
      </c>
      <c r="I20" s="23">
        <v>100</v>
      </c>
      <c r="J20" s="24">
        <v>0</v>
      </c>
      <c r="K20" s="24">
        <v>0</v>
      </c>
      <c r="L20" s="24">
        <v>100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100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100</v>
      </c>
      <c r="AG20" s="24">
        <v>100</v>
      </c>
      <c r="AH20" s="24">
        <v>100</v>
      </c>
      <c r="AI20" s="24">
        <v>0</v>
      </c>
      <c r="AJ20" s="24">
        <v>0</v>
      </c>
      <c r="AK20" s="24">
        <v>100</v>
      </c>
      <c r="AL20" s="24"/>
      <c r="AM20" s="24"/>
      <c r="AN20" s="2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27</v>
      </c>
      <c r="B21" t="s">
        <v>35</v>
      </c>
      <c r="C21" t="s">
        <v>31</v>
      </c>
      <c r="D21" t="s">
        <v>10</v>
      </c>
      <c r="E21" s="3">
        <v>350</v>
      </c>
      <c r="F21" s="3">
        <v>350</v>
      </c>
      <c r="G21" s="22">
        <v>761</v>
      </c>
      <c r="H21" s="23">
        <v>108</v>
      </c>
      <c r="I21" s="23">
        <v>550</v>
      </c>
      <c r="J21" s="24">
        <v>0</v>
      </c>
      <c r="K21" s="24">
        <v>0</v>
      </c>
      <c r="L21" s="24">
        <v>0</v>
      </c>
      <c r="M21" s="24">
        <v>450</v>
      </c>
      <c r="N21" s="24">
        <v>0</v>
      </c>
      <c r="O21" s="24">
        <v>1050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400</v>
      </c>
      <c r="AA21" s="24">
        <v>0</v>
      </c>
      <c r="AB21" s="24">
        <v>108</v>
      </c>
      <c r="AC21" s="24">
        <v>0</v>
      </c>
      <c r="AD21" s="24">
        <v>0</v>
      </c>
      <c r="AE21" s="24">
        <v>1000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/>
      <c r="AM21" s="24"/>
      <c r="AN21" s="2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27</v>
      </c>
      <c r="B22" t="s">
        <v>35</v>
      </c>
      <c r="C22" t="s">
        <v>31</v>
      </c>
      <c r="D22" t="s">
        <v>12</v>
      </c>
      <c r="E22" s="3">
        <v>350</v>
      </c>
      <c r="F22" s="3">
        <v>350</v>
      </c>
      <c r="G22" s="22">
        <v>761</v>
      </c>
      <c r="H22" s="23">
        <v>87</v>
      </c>
      <c r="I22" s="23">
        <v>600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120</v>
      </c>
      <c r="R22" s="24">
        <v>0</v>
      </c>
      <c r="S22" s="24">
        <v>0</v>
      </c>
      <c r="T22" s="24">
        <v>87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200</v>
      </c>
      <c r="AA22" s="24">
        <v>116</v>
      </c>
      <c r="AB22" s="24">
        <v>1000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555</v>
      </c>
      <c r="AK22" s="24">
        <v>0</v>
      </c>
      <c r="AL22" s="24"/>
      <c r="AM22" s="24"/>
      <c r="AN22" s="2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27</v>
      </c>
      <c r="B23" t="s">
        <v>35</v>
      </c>
      <c r="C23" t="s">
        <v>31</v>
      </c>
      <c r="D23" t="s">
        <v>32</v>
      </c>
      <c r="E23" s="3">
        <v>1000</v>
      </c>
      <c r="F23" s="3">
        <v>1000</v>
      </c>
      <c r="G23" s="22">
        <v>932</v>
      </c>
      <c r="H23" s="23">
        <v>45</v>
      </c>
      <c r="I23" s="23">
        <v>81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45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70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/>
      <c r="AM23" s="24"/>
      <c r="AN23" s="2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27</v>
      </c>
      <c r="B24" t="s">
        <v>35</v>
      </c>
      <c r="C24" t="s">
        <v>31</v>
      </c>
      <c r="D24" t="s">
        <v>57</v>
      </c>
      <c r="E24" s="3">
        <v>1000</v>
      </c>
      <c r="F24" s="3">
        <v>1000</v>
      </c>
      <c r="G24" s="22">
        <v>932</v>
      </c>
      <c r="H24" s="23">
        <v>100</v>
      </c>
      <c r="I24" s="23">
        <v>100</v>
      </c>
      <c r="J24" s="24">
        <v>0</v>
      </c>
      <c r="K24" s="24">
        <v>0</v>
      </c>
      <c r="L24" s="24">
        <v>100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100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100</v>
      </c>
      <c r="AG24" s="24">
        <v>100</v>
      </c>
      <c r="AH24" s="24">
        <v>100</v>
      </c>
      <c r="AI24" s="24">
        <v>0</v>
      </c>
      <c r="AJ24" s="24">
        <v>0</v>
      </c>
      <c r="AK24" s="24">
        <v>100</v>
      </c>
      <c r="AL24" s="24"/>
      <c r="AM24" s="24"/>
      <c r="AN24" s="2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27</v>
      </c>
      <c r="B25" t="s">
        <v>35</v>
      </c>
      <c r="C25" t="s">
        <v>31</v>
      </c>
      <c r="D25" t="s">
        <v>10</v>
      </c>
      <c r="E25" s="3">
        <v>1000</v>
      </c>
      <c r="F25" s="3">
        <v>1000</v>
      </c>
      <c r="G25" s="22">
        <v>932</v>
      </c>
      <c r="H25" s="23">
        <v>108</v>
      </c>
      <c r="I25" s="23">
        <v>550</v>
      </c>
      <c r="J25" s="24">
        <v>0</v>
      </c>
      <c r="K25" s="24">
        <v>0</v>
      </c>
      <c r="L25" s="24">
        <v>0</v>
      </c>
      <c r="M25" s="24">
        <v>450</v>
      </c>
      <c r="N25" s="24">
        <v>0</v>
      </c>
      <c r="O25" s="24">
        <v>1050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400</v>
      </c>
      <c r="AA25" s="24">
        <v>0</v>
      </c>
      <c r="AB25" s="24">
        <v>108</v>
      </c>
      <c r="AC25" s="24">
        <v>0</v>
      </c>
      <c r="AD25" s="24">
        <v>0</v>
      </c>
      <c r="AE25" s="24">
        <v>1000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/>
      <c r="AM25" s="24"/>
      <c r="AN25" s="2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t="s">
        <v>27</v>
      </c>
      <c r="B26" t="s">
        <v>35</v>
      </c>
      <c r="C26" t="s">
        <v>31</v>
      </c>
      <c r="D26" t="s">
        <v>12</v>
      </c>
      <c r="E26" s="3">
        <v>1000</v>
      </c>
      <c r="F26" s="3">
        <v>1000</v>
      </c>
      <c r="G26" s="22">
        <v>932</v>
      </c>
      <c r="H26" s="23">
        <v>87</v>
      </c>
      <c r="I26" s="23">
        <v>600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120</v>
      </c>
      <c r="R26" s="24">
        <v>0</v>
      </c>
      <c r="S26" s="24">
        <v>0</v>
      </c>
      <c r="T26" s="24">
        <v>87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200</v>
      </c>
      <c r="AA26" s="24">
        <v>116</v>
      </c>
      <c r="AB26" s="24">
        <v>1000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555</v>
      </c>
      <c r="AK26" s="24">
        <v>0</v>
      </c>
      <c r="AL26" s="24"/>
      <c r="AM26" s="24"/>
      <c r="AN26" s="2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t="s">
        <v>59</v>
      </c>
      <c r="B27" t="s">
        <v>60</v>
      </c>
      <c r="C27" t="s">
        <v>11</v>
      </c>
      <c r="D27" t="s">
        <v>32</v>
      </c>
      <c r="E27" s="3">
        <v>1165</v>
      </c>
      <c r="F27" s="3">
        <v>1165</v>
      </c>
      <c r="G27" s="22">
        <v>1001</v>
      </c>
      <c r="H27" s="23">
        <v>45</v>
      </c>
      <c r="I27" s="23">
        <v>45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45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/>
      <c r="AM27" s="24"/>
      <c r="AN27" s="2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t="s">
        <v>59</v>
      </c>
      <c r="B28" t="s">
        <v>60</v>
      </c>
      <c r="C28" t="s">
        <v>11</v>
      </c>
      <c r="D28" t="s">
        <v>10</v>
      </c>
      <c r="E28" s="3">
        <v>1165</v>
      </c>
      <c r="F28" s="3">
        <v>1165</v>
      </c>
      <c r="G28" s="22">
        <v>1001</v>
      </c>
      <c r="H28" s="23">
        <v>438</v>
      </c>
      <c r="I28" s="23">
        <v>703</v>
      </c>
      <c r="J28" s="24">
        <v>0</v>
      </c>
      <c r="K28" s="24">
        <v>546</v>
      </c>
      <c r="L28" s="24">
        <v>0</v>
      </c>
      <c r="M28" s="24">
        <v>0</v>
      </c>
      <c r="N28" s="24">
        <v>0</v>
      </c>
      <c r="O28" s="24">
        <v>584</v>
      </c>
      <c r="P28" s="24">
        <v>557</v>
      </c>
      <c r="Q28" s="24">
        <v>0</v>
      </c>
      <c r="R28" s="24">
        <v>0</v>
      </c>
      <c r="S28" s="24">
        <v>545</v>
      </c>
      <c r="T28" s="24">
        <v>0</v>
      </c>
      <c r="U28" s="24">
        <v>612</v>
      </c>
      <c r="V28" s="24">
        <v>0</v>
      </c>
      <c r="W28" s="24">
        <v>674</v>
      </c>
      <c r="X28" s="24">
        <v>0</v>
      </c>
      <c r="Y28" s="24">
        <v>917</v>
      </c>
      <c r="Z28" s="24">
        <v>0</v>
      </c>
      <c r="AA28" s="24">
        <v>0</v>
      </c>
      <c r="AB28" s="24">
        <v>554</v>
      </c>
      <c r="AC28" s="24">
        <v>438.69</v>
      </c>
      <c r="AD28" s="24">
        <v>0</v>
      </c>
      <c r="AE28" s="24">
        <v>0</v>
      </c>
      <c r="AF28" s="24">
        <v>703</v>
      </c>
      <c r="AG28" s="24">
        <v>703</v>
      </c>
      <c r="AH28" s="24">
        <v>0</v>
      </c>
      <c r="AI28" s="24">
        <v>549</v>
      </c>
      <c r="AJ28" s="24">
        <v>0</v>
      </c>
      <c r="AK28" s="24">
        <v>0</v>
      </c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t="s">
        <v>59</v>
      </c>
      <c r="B29" t="s">
        <v>61</v>
      </c>
      <c r="C29" t="s">
        <v>11</v>
      </c>
      <c r="D29" t="s">
        <v>62</v>
      </c>
      <c r="E29" s="3">
        <v>600</v>
      </c>
      <c r="F29" s="3">
        <v>600</v>
      </c>
      <c r="G29" s="22">
        <v>1001</v>
      </c>
      <c r="H29" s="23">
        <v>26</v>
      </c>
      <c r="I29" s="23">
        <v>26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26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3"/>
      <c r="B30" s="13"/>
      <c r="C30" s="13"/>
      <c r="D30" s="13"/>
      <c r="E30" s="14"/>
      <c r="F30" s="14"/>
      <c r="G30" s="15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3"/>
      <c r="B31" s="13"/>
      <c r="C31" s="13"/>
      <c r="D31" s="13"/>
      <c r="E31" s="14"/>
      <c r="F31" s="14"/>
      <c r="G31" s="15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20" t="s">
        <v>18</v>
      </c>
      <c r="B52" s="20" t="s">
        <v>1</v>
      </c>
      <c r="C52" s="20" t="s">
        <v>2</v>
      </c>
      <c r="D52" s="20" t="s">
        <v>3</v>
      </c>
      <c r="E52" s="21" t="s">
        <v>19</v>
      </c>
      <c r="F52" s="21" t="s">
        <v>20</v>
      </c>
      <c r="G52" s="21" t="s">
        <v>21</v>
      </c>
      <c r="H52" s="21" t="s">
        <v>22</v>
      </c>
      <c r="I52" s="21" t="s">
        <v>23</v>
      </c>
      <c r="J52" s="21" t="s">
        <v>24</v>
      </c>
      <c r="K52" s="21" t="s">
        <v>36</v>
      </c>
      <c r="L52" s="21" t="s">
        <v>37</v>
      </c>
      <c r="M52" s="21" t="s">
        <v>38</v>
      </c>
      <c r="N52" s="21" t="s">
        <v>39</v>
      </c>
      <c r="O52" s="21" t="s">
        <v>40</v>
      </c>
      <c r="P52" s="21" t="s">
        <v>41</v>
      </c>
      <c r="Q52" s="21" t="s">
        <v>42</v>
      </c>
      <c r="R52" s="21" t="s">
        <v>43</v>
      </c>
      <c r="S52" s="21" t="s">
        <v>44</v>
      </c>
      <c r="T52" s="21" t="s">
        <v>45</v>
      </c>
      <c r="U52" s="21" t="s">
        <v>6</v>
      </c>
      <c r="V52" s="21" t="s">
        <v>7</v>
      </c>
      <c r="W52" s="21" t="s">
        <v>46</v>
      </c>
      <c r="X52" s="21" t="s">
        <v>47</v>
      </c>
      <c r="Y52" s="21" t="s">
        <v>29</v>
      </c>
      <c r="Z52" s="21" t="s">
        <v>48</v>
      </c>
      <c r="AA52" s="21" t="s">
        <v>49</v>
      </c>
      <c r="AB52" s="21" t="s">
        <v>50</v>
      </c>
      <c r="AC52" s="21" t="s">
        <v>51</v>
      </c>
      <c r="AD52" s="21" t="s">
        <v>52</v>
      </c>
      <c r="AE52" s="21" t="s">
        <v>53</v>
      </c>
      <c r="AF52" s="21" t="s">
        <v>25</v>
      </c>
      <c r="AG52" s="21" t="s">
        <v>30</v>
      </c>
      <c r="AH52" s="21" t="s">
        <v>54</v>
      </c>
      <c r="AI52" s="21" t="s">
        <v>8</v>
      </c>
      <c r="AJ52" s="21" t="s">
        <v>55</v>
      </c>
      <c r="AK52" s="21" t="s">
        <v>56</v>
      </c>
      <c r="AL52" s="21"/>
      <c r="AM52" s="21"/>
      <c r="AN52" s="2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9</v>
      </c>
      <c r="B53" t="s">
        <v>33</v>
      </c>
      <c r="C53" t="s">
        <v>31</v>
      </c>
      <c r="D53" t="s">
        <v>57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9</v>
      </c>
      <c r="B54" t="s">
        <v>33</v>
      </c>
      <c r="C54" t="s">
        <v>31</v>
      </c>
      <c r="D54" t="s">
        <v>10</v>
      </c>
      <c r="E54" s="4">
        <f>IF('Shoppable Services'!$F$4=$D54,1,0)*IF('Shoppable Services'!$E$4=$C54,1,0)*IF('Shoppable Services'!$D$4=$B54,1,0)*IF('Shoppable Services'!$C$4=$A54,1,0)*$E3</f>
        <v>4917</v>
      </c>
      <c r="F54" s="4">
        <f>IF('Shoppable Services'!$F$4=$D54,1,0)*IF('Shoppable Services'!$E$4=$C54,1,0)*IF('Shoppable Services'!$D$4=$B54,1,0)*IF('Shoppable Services'!$C$4=$A54,1,0)*$F3</f>
        <v>4917</v>
      </c>
      <c r="G54" s="4">
        <f>IF('Shoppable Services'!$F$4=$D54,1,0)*IF('Shoppable Services'!$E$4=$C54,1,0)*IF('Shoppable Services'!$D$4=$B54,1,0)*IF('Shoppable Services'!$C$4=$A54,1,0)*$G3</f>
        <v>120</v>
      </c>
      <c r="H54" s="4">
        <f>IF('Shoppable Services'!$F$4=$D54,1,0)*IF('Shoppable Services'!$E$4=$C54,1,0)*IF('Shoppable Services'!$D$4=$B54,1,0)*IF('Shoppable Services'!$C$4=$A54,1,0)*$H3</f>
        <v>950</v>
      </c>
      <c r="I54" s="4">
        <f>IF('Shoppable Services'!$F$4=$D54,1,0)*IF('Shoppable Services'!$E$4=$C54,1,0)*IF('Shoppable Services'!$D$4=$B54,1,0)*IF('Shoppable Services'!$C$4=$A54,1,0)*$I3</f>
        <v>1950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3465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9</v>
      </c>
      <c r="B55" t="s">
        <v>26</v>
      </c>
      <c r="C55" t="s">
        <v>11</v>
      </c>
      <c r="D55" t="s">
        <v>10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9</v>
      </c>
      <c r="B56" t="s">
        <v>34</v>
      </c>
      <c r="C56" t="s">
        <v>31</v>
      </c>
      <c r="D56" t="s">
        <v>10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58</v>
      </c>
      <c r="B57" t="s">
        <v>58</v>
      </c>
      <c r="C57" t="s">
        <v>31</v>
      </c>
      <c r="D57" t="s">
        <v>10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27</v>
      </c>
      <c r="B58" t="s">
        <v>35</v>
      </c>
      <c r="C58" t="s">
        <v>31</v>
      </c>
      <c r="D58" t="s">
        <v>32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27</v>
      </c>
      <c r="B59" t="s">
        <v>35</v>
      </c>
      <c r="C59" t="s">
        <v>31</v>
      </c>
      <c r="D59" t="s">
        <v>32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27</v>
      </c>
      <c r="B60" t="s">
        <v>35</v>
      </c>
      <c r="C60" t="s">
        <v>31</v>
      </c>
      <c r="D60" t="s">
        <v>32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27</v>
      </c>
      <c r="B61" t="s">
        <v>35</v>
      </c>
      <c r="C61" t="s">
        <v>31</v>
      </c>
      <c r="D61" t="s">
        <v>57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27</v>
      </c>
      <c r="B62" t="s">
        <v>35</v>
      </c>
      <c r="C62" t="s">
        <v>31</v>
      </c>
      <c r="D62" t="s">
        <v>57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27</v>
      </c>
      <c r="B63" t="s">
        <v>35</v>
      </c>
      <c r="C63" t="s">
        <v>31</v>
      </c>
      <c r="D63" t="s">
        <v>57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27</v>
      </c>
      <c r="B64" t="s">
        <v>35</v>
      </c>
      <c r="C64" t="s">
        <v>31</v>
      </c>
      <c r="D64" t="s">
        <v>10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27</v>
      </c>
      <c r="B65" t="s">
        <v>35</v>
      </c>
      <c r="C65" t="s">
        <v>31</v>
      </c>
      <c r="D65" t="s">
        <v>10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27</v>
      </c>
      <c r="B66" t="s">
        <v>35</v>
      </c>
      <c r="C66" t="s">
        <v>31</v>
      </c>
      <c r="D66" t="s">
        <v>10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27</v>
      </c>
      <c r="B67" t="s">
        <v>35</v>
      </c>
      <c r="C67" t="s">
        <v>31</v>
      </c>
      <c r="D67" t="s">
        <v>12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27</v>
      </c>
      <c r="B68" t="s">
        <v>35</v>
      </c>
      <c r="C68" t="s">
        <v>31</v>
      </c>
      <c r="D68" t="s">
        <v>12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27</v>
      </c>
      <c r="B69" t="s">
        <v>35</v>
      </c>
      <c r="C69" t="s">
        <v>31</v>
      </c>
      <c r="D69" t="s">
        <v>12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27</v>
      </c>
      <c r="B70" t="s">
        <v>35</v>
      </c>
      <c r="C70" t="s">
        <v>31</v>
      </c>
      <c r="D70" t="s">
        <v>32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27</v>
      </c>
      <c r="B71" t="s">
        <v>35</v>
      </c>
      <c r="C71" t="s">
        <v>31</v>
      </c>
      <c r="D71" t="s">
        <v>57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>
        <f>IF('Shoppable Services'!$F$4=$D71,1,0)*IF('Shoppable Services'!$E$4=$C71,1,0)*IF('Shoppable Services'!$D$4=$B71,1,0)*IF('Shoppable Services'!$C$4=$A71,1,0)*IF('Shoppable Services'!$B$4=AJ$52,AJ20,0)</f>
        <v>0</v>
      </c>
      <c r="AK71" s="4">
        <f>IF('Shoppable Services'!$F$4=$D71,1,0)*IF('Shoppable Services'!$E$4=$C71,1,0)*IF('Shoppable Services'!$D$4=$B71,1,0)*IF('Shoppable Services'!$C$4=$A71,1,0)*IF('Shoppable Services'!$B$4=AK$52,AK20,0)</f>
        <v>0</v>
      </c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27</v>
      </c>
      <c r="B72" t="s">
        <v>35</v>
      </c>
      <c r="C72" t="s">
        <v>31</v>
      </c>
      <c r="D72" t="s">
        <v>10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>
        <f>IF('Shoppable Services'!$F$4=$D72,1,0)*IF('Shoppable Services'!$E$4=$C72,1,0)*IF('Shoppable Services'!$D$4=$B72,1,0)*IF('Shoppable Services'!$C$4=$A72,1,0)*IF('Shoppable Services'!$B$4=AJ$52,AJ21,0)</f>
        <v>0</v>
      </c>
      <c r="AK72" s="4">
        <f>IF('Shoppable Services'!$F$4=$D72,1,0)*IF('Shoppable Services'!$E$4=$C72,1,0)*IF('Shoppable Services'!$D$4=$B72,1,0)*IF('Shoppable Services'!$C$4=$A72,1,0)*IF('Shoppable Services'!$B$4=AK$52,AK21,0)</f>
        <v>0</v>
      </c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27</v>
      </c>
      <c r="B73" t="s">
        <v>35</v>
      </c>
      <c r="C73" t="s">
        <v>31</v>
      </c>
      <c r="D73" t="s">
        <v>12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>
        <f>IF('Shoppable Services'!$F$4=$D73,1,0)*IF('Shoppable Services'!$E$4=$C73,1,0)*IF('Shoppable Services'!$D$4=$B73,1,0)*IF('Shoppable Services'!$C$4=$A73,1,0)*IF('Shoppable Services'!$B$4=AJ$52,AJ22,0)</f>
        <v>0</v>
      </c>
      <c r="AK73" s="4">
        <f>IF('Shoppable Services'!$F$4=$D73,1,0)*IF('Shoppable Services'!$E$4=$C73,1,0)*IF('Shoppable Services'!$D$4=$B73,1,0)*IF('Shoppable Services'!$C$4=$A73,1,0)*IF('Shoppable Services'!$B$4=AK$52,AK22,0)</f>
        <v>0</v>
      </c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27</v>
      </c>
      <c r="B74" t="s">
        <v>35</v>
      </c>
      <c r="C74" t="s">
        <v>31</v>
      </c>
      <c r="D74" t="s">
        <v>32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>
        <f>IF('Shoppable Services'!$F$4=$D74,1,0)*IF('Shoppable Services'!$E$4=$C74,1,0)*IF('Shoppable Services'!$D$4=$B74,1,0)*IF('Shoppable Services'!$C$4=$A74,1,0)*IF('Shoppable Services'!$B$4=AI$52,AI23,0)</f>
        <v>0</v>
      </c>
      <c r="AJ74" s="4">
        <f>IF('Shoppable Services'!$F$4=$D74,1,0)*IF('Shoppable Services'!$E$4=$C74,1,0)*IF('Shoppable Services'!$D$4=$B74,1,0)*IF('Shoppable Services'!$C$4=$A74,1,0)*IF('Shoppable Services'!$B$4=AJ$52,AJ23,0)</f>
        <v>0</v>
      </c>
      <c r="AK74" s="4">
        <f>IF('Shoppable Services'!$F$4=$D74,1,0)*IF('Shoppable Services'!$E$4=$C74,1,0)*IF('Shoppable Services'!$D$4=$B74,1,0)*IF('Shoppable Services'!$C$4=$A74,1,0)*IF('Shoppable Services'!$B$4=AK$52,AK23,0)</f>
        <v>0</v>
      </c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27</v>
      </c>
      <c r="B75" t="s">
        <v>35</v>
      </c>
      <c r="C75" t="s">
        <v>31</v>
      </c>
      <c r="D75" t="s">
        <v>57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>
        <f>IF('Shoppable Services'!$F$4=$D75,1,0)*IF('Shoppable Services'!$E$4=$C75,1,0)*IF('Shoppable Services'!$D$4=$B75,1,0)*IF('Shoppable Services'!$C$4=$A75,1,0)*IF('Shoppable Services'!$B$4=AH$52,AH24,0)</f>
        <v>0</v>
      </c>
      <c r="AI75" s="4">
        <f>IF('Shoppable Services'!$F$4=$D75,1,0)*IF('Shoppable Services'!$E$4=$C75,1,0)*IF('Shoppable Services'!$D$4=$B75,1,0)*IF('Shoppable Services'!$C$4=$A75,1,0)*IF('Shoppable Services'!$B$4=AI$52,AI24,0)</f>
        <v>0</v>
      </c>
      <c r="AJ75" s="4">
        <f>IF('Shoppable Services'!$F$4=$D75,1,0)*IF('Shoppable Services'!$E$4=$C75,1,0)*IF('Shoppable Services'!$D$4=$B75,1,0)*IF('Shoppable Services'!$C$4=$A75,1,0)*IF('Shoppable Services'!$B$4=AJ$52,AJ24,0)</f>
        <v>0</v>
      </c>
      <c r="AK75" s="4">
        <f>IF('Shoppable Services'!$F$4=$D75,1,0)*IF('Shoppable Services'!$E$4=$C75,1,0)*IF('Shoppable Services'!$D$4=$B75,1,0)*IF('Shoppable Services'!$C$4=$A75,1,0)*IF('Shoppable Services'!$B$4=AK$52,AK24,0)</f>
        <v>0</v>
      </c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27</v>
      </c>
      <c r="B76" t="s">
        <v>35</v>
      </c>
      <c r="C76" t="s">
        <v>31</v>
      </c>
      <c r="D76" t="s">
        <v>10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>
        <f>IF('Shoppable Services'!$F$4=$D76,1,0)*IF('Shoppable Services'!$E$4=$C76,1,0)*IF('Shoppable Services'!$D$4=$B76,1,0)*IF('Shoppable Services'!$C$4=$A76,1,0)*IF('Shoppable Services'!$B$4=AF$52,AF25,0)</f>
        <v>0</v>
      </c>
      <c r="AG76" s="4">
        <f>IF('Shoppable Services'!$F$4=$D76,1,0)*IF('Shoppable Services'!$E$4=$C76,1,0)*IF('Shoppable Services'!$D$4=$B76,1,0)*IF('Shoppable Services'!$C$4=$A76,1,0)*IF('Shoppable Services'!$B$4=AG$52,AG25,0)</f>
        <v>0</v>
      </c>
      <c r="AH76" s="4">
        <f>IF('Shoppable Services'!$F$4=$D76,1,0)*IF('Shoppable Services'!$E$4=$C76,1,0)*IF('Shoppable Services'!$D$4=$B76,1,0)*IF('Shoppable Services'!$C$4=$A76,1,0)*IF('Shoppable Services'!$B$4=AH$52,AH25,0)</f>
        <v>0</v>
      </c>
      <c r="AI76" s="4">
        <f>IF('Shoppable Services'!$F$4=$D76,1,0)*IF('Shoppable Services'!$E$4=$C76,1,0)*IF('Shoppable Services'!$D$4=$B76,1,0)*IF('Shoppable Services'!$C$4=$A76,1,0)*IF('Shoppable Services'!$B$4=AI$52,AI25,0)</f>
        <v>0</v>
      </c>
      <c r="AJ76" s="4">
        <f>IF('Shoppable Services'!$F$4=$D76,1,0)*IF('Shoppable Services'!$E$4=$C76,1,0)*IF('Shoppable Services'!$D$4=$B76,1,0)*IF('Shoppable Services'!$C$4=$A76,1,0)*IF('Shoppable Services'!$B$4=AJ$52,AJ25,0)</f>
        <v>0</v>
      </c>
      <c r="AK76" s="4">
        <f>IF('Shoppable Services'!$F$4=$D76,1,0)*IF('Shoppable Services'!$E$4=$C76,1,0)*IF('Shoppable Services'!$D$4=$B76,1,0)*IF('Shoppable Services'!$C$4=$A76,1,0)*IF('Shoppable Services'!$B$4=AK$52,AK25,0)</f>
        <v>0</v>
      </c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27</v>
      </c>
      <c r="B77" t="s">
        <v>35</v>
      </c>
      <c r="C77" t="s">
        <v>31</v>
      </c>
      <c r="D77" t="s">
        <v>12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>
        <f>IF('Shoppable Services'!$F$4=$D77,1,0)*IF('Shoppable Services'!$E$4=$C77,1,0)*IF('Shoppable Services'!$D$4=$B77,1,0)*IF('Shoppable Services'!$C$4=$A77,1,0)*IF('Shoppable Services'!$B$4=AB$52,AB26,0)</f>
        <v>0</v>
      </c>
      <c r="AC77" s="4">
        <f>IF('Shoppable Services'!$F$4=$D77,1,0)*IF('Shoppable Services'!$E$4=$C77,1,0)*IF('Shoppable Services'!$D$4=$B77,1,0)*IF('Shoppable Services'!$C$4=$A77,1,0)*IF('Shoppable Services'!$B$4=AC$52,AC26,0)</f>
        <v>0</v>
      </c>
      <c r="AD77" s="4">
        <f>IF('Shoppable Services'!$F$4=$D77,1,0)*IF('Shoppable Services'!$E$4=$C77,1,0)*IF('Shoppable Services'!$D$4=$B77,1,0)*IF('Shoppable Services'!$C$4=$A77,1,0)*IF('Shoppable Services'!$B$4=AD$52,AD26,0)</f>
        <v>0</v>
      </c>
      <c r="AE77" s="4">
        <f>IF('Shoppable Services'!$F$4=$D77,1,0)*IF('Shoppable Services'!$E$4=$C77,1,0)*IF('Shoppable Services'!$D$4=$B77,1,0)*IF('Shoppable Services'!$C$4=$A77,1,0)*IF('Shoppable Services'!$B$4=AE$52,AE26,0)</f>
        <v>0</v>
      </c>
      <c r="AF77" s="4">
        <f>IF('Shoppable Services'!$F$4=$D77,1,0)*IF('Shoppable Services'!$E$4=$C77,1,0)*IF('Shoppable Services'!$D$4=$B77,1,0)*IF('Shoppable Services'!$C$4=$A77,1,0)*IF('Shoppable Services'!$B$4=AF$52,AF26,0)</f>
        <v>0</v>
      </c>
      <c r="AG77" s="4">
        <f>IF('Shoppable Services'!$F$4=$D77,1,0)*IF('Shoppable Services'!$E$4=$C77,1,0)*IF('Shoppable Services'!$D$4=$B77,1,0)*IF('Shoppable Services'!$C$4=$A77,1,0)*IF('Shoppable Services'!$B$4=AG$52,AG26,0)</f>
        <v>0</v>
      </c>
      <c r="AH77" s="4">
        <f>IF('Shoppable Services'!$F$4=$D77,1,0)*IF('Shoppable Services'!$E$4=$C77,1,0)*IF('Shoppable Services'!$D$4=$B77,1,0)*IF('Shoppable Services'!$C$4=$A77,1,0)*IF('Shoppable Services'!$B$4=AH$52,AH26,0)</f>
        <v>0</v>
      </c>
      <c r="AI77" s="4">
        <f>IF('Shoppable Services'!$F$4=$D77,1,0)*IF('Shoppable Services'!$E$4=$C77,1,0)*IF('Shoppable Services'!$D$4=$B77,1,0)*IF('Shoppable Services'!$C$4=$A77,1,0)*IF('Shoppable Services'!$B$4=AI$52,AI26,0)</f>
        <v>0</v>
      </c>
      <c r="AJ77" s="4">
        <f>IF('Shoppable Services'!$F$4=$D77,1,0)*IF('Shoppable Services'!$E$4=$C77,1,0)*IF('Shoppable Services'!$D$4=$B77,1,0)*IF('Shoppable Services'!$C$4=$A77,1,0)*IF('Shoppable Services'!$B$4=AJ$52,AJ26,0)</f>
        <v>0</v>
      </c>
      <c r="AK77" s="4">
        <f>IF('Shoppable Services'!$F$4=$D77,1,0)*IF('Shoppable Services'!$E$4=$C77,1,0)*IF('Shoppable Services'!$D$4=$B77,1,0)*IF('Shoppable Services'!$C$4=$A77,1,0)*IF('Shoppable Services'!$B$4=AK$52,AK26,0)</f>
        <v>0</v>
      </c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A78" t="s">
        <v>59</v>
      </c>
      <c r="B78" t="s">
        <v>60</v>
      </c>
      <c r="C78" t="s">
        <v>11</v>
      </c>
      <c r="D78" t="s">
        <v>32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>
        <f>IF('Shoppable Services'!$F$4=$D78,1,0)*IF('Shoppable Services'!$E$4=$C78,1,0)*IF('Shoppable Services'!$D$4=$B78,1,0)*IF('Shoppable Services'!$C$4=$A78,1,0)*IF('Shoppable Services'!$B$4=Z$52,Z27,0)</f>
        <v>0</v>
      </c>
      <c r="AA78" s="4">
        <f>IF('Shoppable Services'!$F$4=$D78,1,0)*IF('Shoppable Services'!$E$4=$C78,1,0)*IF('Shoppable Services'!$D$4=$B78,1,0)*IF('Shoppable Services'!$C$4=$A78,1,0)*IF('Shoppable Services'!$B$4=AA$52,AA27,0)</f>
        <v>0</v>
      </c>
      <c r="AB78" s="4">
        <f>IF('Shoppable Services'!$F$4=$D78,1,0)*IF('Shoppable Services'!$E$4=$C78,1,0)*IF('Shoppable Services'!$D$4=$B78,1,0)*IF('Shoppable Services'!$C$4=$A78,1,0)*IF('Shoppable Services'!$B$4=AB$52,AB27,0)</f>
        <v>0</v>
      </c>
      <c r="AC78" s="4">
        <f>IF('Shoppable Services'!$F$4=$D78,1,0)*IF('Shoppable Services'!$E$4=$C78,1,0)*IF('Shoppable Services'!$D$4=$B78,1,0)*IF('Shoppable Services'!$C$4=$A78,1,0)*IF('Shoppable Services'!$B$4=AC$52,AC27,0)</f>
        <v>0</v>
      </c>
      <c r="AD78" s="4">
        <f>IF('Shoppable Services'!$F$4=$D78,1,0)*IF('Shoppable Services'!$E$4=$C78,1,0)*IF('Shoppable Services'!$D$4=$B78,1,0)*IF('Shoppable Services'!$C$4=$A78,1,0)*IF('Shoppable Services'!$B$4=AD$52,AD27,0)</f>
        <v>0</v>
      </c>
      <c r="AE78" s="4">
        <f>IF('Shoppable Services'!$F$4=$D78,1,0)*IF('Shoppable Services'!$E$4=$C78,1,0)*IF('Shoppable Services'!$D$4=$B78,1,0)*IF('Shoppable Services'!$C$4=$A78,1,0)*IF('Shoppable Services'!$B$4=AE$52,AE27,0)</f>
        <v>0</v>
      </c>
      <c r="AF78" s="4">
        <f>IF('Shoppable Services'!$F$4=$D78,1,0)*IF('Shoppable Services'!$E$4=$C78,1,0)*IF('Shoppable Services'!$D$4=$B78,1,0)*IF('Shoppable Services'!$C$4=$A78,1,0)*IF('Shoppable Services'!$B$4=AF$52,AF27,0)</f>
        <v>0</v>
      </c>
      <c r="AG78" s="4">
        <f>IF('Shoppable Services'!$F$4=$D78,1,0)*IF('Shoppable Services'!$E$4=$C78,1,0)*IF('Shoppable Services'!$D$4=$B78,1,0)*IF('Shoppable Services'!$C$4=$A78,1,0)*IF('Shoppable Services'!$B$4=AG$52,AG27,0)</f>
        <v>0</v>
      </c>
      <c r="AH78" s="4">
        <f>IF('Shoppable Services'!$F$4=$D78,1,0)*IF('Shoppable Services'!$E$4=$C78,1,0)*IF('Shoppable Services'!$D$4=$B78,1,0)*IF('Shoppable Services'!$C$4=$A78,1,0)*IF('Shoppable Services'!$B$4=AH$52,AH27,0)</f>
        <v>0</v>
      </c>
      <c r="AI78" s="4">
        <f>IF('Shoppable Services'!$F$4=$D78,1,0)*IF('Shoppable Services'!$E$4=$C78,1,0)*IF('Shoppable Services'!$D$4=$B78,1,0)*IF('Shoppable Services'!$C$4=$A78,1,0)*IF('Shoppable Services'!$B$4=AI$52,AI27,0)</f>
        <v>0</v>
      </c>
      <c r="AJ78" s="4">
        <f>IF('Shoppable Services'!$F$4=$D78,1,0)*IF('Shoppable Services'!$E$4=$C78,1,0)*IF('Shoppable Services'!$D$4=$B78,1,0)*IF('Shoppable Services'!$C$4=$A78,1,0)*IF('Shoppable Services'!$B$4=AJ$52,AJ27,0)</f>
        <v>0</v>
      </c>
      <c r="AK78" s="4">
        <f>IF('Shoppable Services'!$F$4=$D78,1,0)*IF('Shoppable Services'!$E$4=$C78,1,0)*IF('Shoppable Services'!$D$4=$B78,1,0)*IF('Shoppable Services'!$C$4=$A78,1,0)*IF('Shoppable Services'!$B$4=AK$52,AK27,0)</f>
        <v>0</v>
      </c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8">
      <c r="A79" t="s">
        <v>59</v>
      </c>
      <c r="B79" t="s">
        <v>60</v>
      </c>
      <c r="C79" t="s">
        <v>11</v>
      </c>
      <c r="D79" t="s">
        <v>10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  <c r="Z79" s="4">
        <f>IF('Shoppable Services'!$F$4=$D79,1,0)*IF('Shoppable Services'!$E$4=$C79,1,0)*IF('Shoppable Services'!$D$4=$B79,1,0)*IF('Shoppable Services'!$C$4=$A79,1,0)*IF('Shoppable Services'!$B$4=Z$52,Z28,0)</f>
        <v>0</v>
      </c>
      <c r="AA79" s="4">
        <f>IF('Shoppable Services'!$F$4=$D79,1,0)*IF('Shoppable Services'!$E$4=$C79,1,0)*IF('Shoppable Services'!$D$4=$B79,1,0)*IF('Shoppable Services'!$C$4=$A79,1,0)*IF('Shoppable Services'!$B$4=AA$52,AA28,0)</f>
        <v>0</v>
      </c>
      <c r="AB79" s="4">
        <f>IF('Shoppable Services'!$F$4=$D79,1,0)*IF('Shoppable Services'!$E$4=$C79,1,0)*IF('Shoppable Services'!$D$4=$B79,1,0)*IF('Shoppable Services'!$C$4=$A79,1,0)*IF('Shoppable Services'!$B$4=AB$52,AB28,0)</f>
        <v>0</v>
      </c>
      <c r="AC79" s="4">
        <f>IF('Shoppable Services'!$F$4=$D79,1,0)*IF('Shoppable Services'!$E$4=$C79,1,0)*IF('Shoppable Services'!$D$4=$B79,1,0)*IF('Shoppable Services'!$C$4=$A79,1,0)*IF('Shoppable Services'!$B$4=AC$52,AC28,0)</f>
        <v>0</v>
      </c>
      <c r="AD79" s="4">
        <f>IF('Shoppable Services'!$F$4=$D79,1,0)*IF('Shoppable Services'!$E$4=$C79,1,0)*IF('Shoppable Services'!$D$4=$B79,1,0)*IF('Shoppable Services'!$C$4=$A79,1,0)*IF('Shoppable Services'!$B$4=AD$52,AD28,0)</f>
        <v>0</v>
      </c>
      <c r="AE79" s="4">
        <f>IF('Shoppable Services'!$F$4=$D79,1,0)*IF('Shoppable Services'!$E$4=$C79,1,0)*IF('Shoppable Services'!$D$4=$B79,1,0)*IF('Shoppable Services'!$C$4=$A79,1,0)*IF('Shoppable Services'!$B$4=AE$52,AE28,0)</f>
        <v>0</v>
      </c>
      <c r="AF79" s="4">
        <f>IF('Shoppable Services'!$F$4=$D79,1,0)*IF('Shoppable Services'!$E$4=$C79,1,0)*IF('Shoppable Services'!$D$4=$B79,1,0)*IF('Shoppable Services'!$C$4=$A79,1,0)*IF('Shoppable Services'!$B$4=AF$52,AF28,0)</f>
        <v>0</v>
      </c>
      <c r="AG79" s="4">
        <f>IF('Shoppable Services'!$F$4=$D79,1,0)*IF('Shoppable Services'!$E$4=$C79,1,0)*IF('Shoppable Services'!$D$4=$B79,1,0)*IF('Shoppable Services'!$C$4=$A79,1,0)*IF('Shoppable Services'!$B$4=AG$52,AG28,0)</f>
        <v>0</v>
      </c>
      <c r="AH79" s="4">
        <f>IF('Shoppable Services'!$F$4=$D79,1,0)*IF('Shoppable Services'!$E$4=$C79,1,0)*IF('Shoppable Services'!$D$4=$B79,1,0)*IF('Shoppable Services'!$C$4=$A79,1,0)*IF('Shoppable Services'!$B$4=AH$52,AH28,0)</f>
        <v>0</v>
      </c>
      <c r="AI79" s="4">
        <f>IF('Shoppable Services'!$F$4=$D79,1,0)*IF('Shoppable Services'!$E$4=$C79,1,0)*IF('Shoppable Services'!$D$4=$B79,1,0)*IF('Shoppable Services'!$C$4=$A79,1,0)*IF('Shoppable Services'!$B$4=AI$52,AI28,0)</f>
        <v>0</v>
      </c>
      <c r="AJ79" s="4">
        <f>IF('Shoppable Services'!$F$4=$D79,1,0)*IF('Shoppable Services'!$E$4=$C79,1,0)*IF('Shoppable Services'!$D$4=$B79,1,0)*IF('Shoppable Services'!$C$4=$A79,1,0)*IF('Shoppable Services'!$B$4=AJ$52,AJ28,0)</f>
        <v>0</v>
      </c>
      <c r="AK79" s="4">
        <f>IF('Shoppable Services'!$F$4=$D79,1,0)*IF('Shoppable Services'!$E$4=$C79,1,0)*IF('Shoppable Services'!$D$4=$B79,1,0)*IF('Shoppable Services'!$C$4=$A79,1,0)*IF('Shoppable Services'!$B$4=AK$52,AK28,0)</f>
        <v>0</v>
      </c>
    </row>
    <row r="80" spans="1:58">
      <c r="A80" t="s">
        <v>59</v>
      </c>
      <c r="B80" t="s">
        <v>61</v>
      </c>
      <c r="C80" t="s">
        <v>11</v>
      </c>
      <c r="D80" t="s">
        <v>62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  <c r="U80" s="4">
        <f>IF('Shoppable Services'!$F$4=$D80,1,0)*IF('Shoppable Services'!$E$4=$C80,1,0)*IF('Shoppable Services'!$D$4=$B80,1,0)*IF('Shoppable Services'!$C$4=$A80,1,0)*IF('Shoppable Services'!$B$4=U$52,U29,0)</f>
        <v>0</v>
      </c>
      <c r="V80" s="4">
        <f>IF('Shoppable Services'!$F$4=$D80,1,0)*IF('Shoppable Services'!$E$4=$C80,1,0)*IF('Shoppable Services'!$D$4=$B80,1,0)*IF('Shoppable Services'!$C$4=$A80,1,0)*IF('Shoppable Services'!$B$4=V$52,V29,0)</f>
        <v>0</v>
      </c>
      <c r="W80" s="4">
        <f>IF('Shoppable Services'!$F$4=$D80,1,0)*IF('Shoppable Services'!$E$4=$C80,1,0)*IF('Shoppable Services'!$D$4=$B80,1,0)*IF('Shoppable Services'!$C$4=$A80,1,0)*IF('Shoppable Services'!$B$4=W$52,W29,0)</f>
        <v>0</v>
      </c>
      <c r="X80" s="4">
        <f>IF('Shoppable Services'!$F$4=$D80,1,0)*IF('Shoppable Services'!$E$4=$C80,1,0)*IF('Shoppable Services'!$D$4=$B80,1,0)*IF('Shoppable Services'!$C$4=$A80,1,0)*IF('Shoppable Services'!$B$4=X$52,X29,0)</f>
        <v>0</v>
      </c>
      <c r="Y80" s="4">
        <f>IF('Shoppable Services'!$F$4=$D80,1,0)*IF('Shoppable Services'!$E$4=$C80,1,0)*IF('Shoppable Services'!$D$4=$B80,1,0)*IF('Shoppable Services'!$C$4=$A80,1,0)*IF('Shoppable Services'!$B$4=Y$52,Y29,0)</f>
        <v>0</v>
      </c>
      <c r="Z80" s="4">
        <f>IF('Shoppable Services'!$F$4=$D80,1,0)*IF('Shoppable Services'!$E$4=$C80,1,0)*IF('Shoppable Services'!$D$4=$B80,1,0)*IF('Shoppable Services'!$C$4=$A80,1,0)*IF('Shoppable Services'!$B$4=Z$52,Z29,0)</f>
        <v>0</v>
      </c>
      <c r="AA80" s="4">
        <f>IF('Shoppable Services'!$F$4=$D80,1,0)*IF('Shoppable Services'!$E$4=$C80,1,0)*IF('Shoppable Services'!$D$4=$B80,1,0)*IF('Shoppable Services'!$C$4=$A80,1,0)*IF('Shoppable Services'!$B$4=AA$52,AA29,0)</f>
        <v>0</v>
      </c>
      <c r="AB80" s="4">
        <f>IF('Shoppable Services'!$F$4=$D80,1,0)*IF('Shoppable Services'!$E$4=$C80,1,0)*IF('Shoppable Services'!$D$4=$B80,1,0)*IF('Shoppable Services'!$C$4=$A80,1,0)*IF('Shoppable Services'!$B$4=AB$52,AB29,0)</f>
        <v>0</v>
      </c>
      <c r="AC80" s="4">
        <f>IF('Shoppable Services'!$F$4=$D80,1,0)*IF('Shoppable Services'!$E$4=$C80,1,0)*IF('Shoppable Services'!$D$4=$B80,1,0)*IF('Shoppable Services'!$C$4=$A80,1,0)*IF('Shoppable Services'!$B$4=AC$52,AC29,0)</f>
        <v>0</v>
      </c>
      <c r="AD80" s="4">
        <f>IF('Shoppable Services'!$F$4=$D80,1,0)*IF('Shoppable Services'!$E$4=$C80,1,0)*IF('Shoppable Services'!$D$4=$B80,1,0)*IF('Shoppable Services'!$C$4=$A80,1,0)*IF('Shoppable Services'!$B$4=AD$52,AD29,0)</f>
        <v>0</v>
      </c>
      <c r="AE80" s="4">
        <f>IF('Shoppable Services'!$F$4=$D80,1,0)*IF('Shoppable Services'!$E$4=$C80,1,0)*IF('Shoppable Services'!$D$4=$B80,1,0)*IF('Shoppable Services'!$C$4=$A80,1,0)*IF('Shoppable Services'!$B$4=AE$52,AE29,0)</f>
        <v>0</v>
      </c>
      <c r="AF80" s="4">
        <f>IF('Shoppable Services'!$F$4=$D80,1,0)*IF('Shoppable Services'!$E$4=$C80,1,0)*IF('Shoppable Services'!$D$4=$B80,1,0)*IF('Shoppable Services'!$C$4=$A80,1,0)*IF('Shoppable Services'!$B$4=AF$52,AF29,0)</f>
        <v>0</v>
      </c>
      <c r="AG80" s="4">
        <f>IF('Shoppable Services'!$F$4=$D80,1,0)*IF('Shoppable Services'!$E$4=$C80,1,0)*IF('Shoppable Services'!$D$4=$B80,1,0)*IF('Shoppable Services'!$C$4=$A80,1,0)*IF('Shoppable Services'!$B$4=AG$52,AG29,0)</f>
        <v>0</v>
      </c>
      <c r="AH80" s="4">
        <f>IF('Shoppable Services'!$F$4=$D80,1,0)*IF('Shoppable Services'!$E$4=$C80,1,0)*IF('Shoppable Services'!$D$4=$B80,1,0)*IF('Shoppable Services'!$C$4=$A80,1,0)*IF('Shoppable Services'!$B$4=AH$52,AH29,0)</f>
        <v>0</v>
      </c>
      <c r="AI80" s="4">
        <f>IF('Shoppable Services'!$F$4=$D80,1,0)*IF('Shoppable Services'!$E$4=$C80,1,0)*IF('Shoppable Services'!$D$4=$B80,1,0)*IF('Shoppable Services'!$C$4=$A80,1,0)*IF('Shoppable Services'!$B$4=AI$52,AI29,0)</f>
        <v>0</v>
      </c>
      <c r="AJ80" s="4">
        <f>IF('Shoppable Services'!$F$4=$D80,1,0)*IF('Shoppable Services'!$E$4=$C80,1,0)*IF('Shoppable Services'!$D$4=$B80,1,0)*IF('Shoppable Services'!$C$4=$A80,1,0)*IF('Shoppable Services'!$B$4=AJ$52,AJ29,0)</f>
        <v>0</v>
      </c>
      <c r="AK80" s="4">
        <f>IF('Shoppable Services'!$F$4=$D80,1,0)*IF('Shoppable Services'!$E$4=$C80,1,0)*IF('Shoppable Services'!$D$4=$B80,1,0)*IF('Shoppable Services'!$C$4=$A80,1,0)*IF('Shoppable Services'!$B$4=AK$52,AK29,0)</f>
        <v>0</v>
      </c>
    </row>
    <row r="81" spans="5:10">
      <c r="E81" s="4">
        <f>COUNTIF(E53:E80,"&gt;0")</f>
        <v>1</v>
      </c>
      <c r="F81" s="4">
        <f>COUNTIF(F53:F80,"&gt;0")</f>
        <v>1</v>
      </c>
      <c r="G81" s="4">
        <f>COUNTIF(G53:G80,"&gt;0")</f>
        <v>1</v>
      </c>
      <c r="H81" s="4">
        <f>COUNTIF(H53:H80,"&gt;0")</f>
        <v>1</v>
      </c>
      <c r="I81" s="4">
        <f>COUNTIF(I53:I80,"&gt;0")</f>
        <v>1</v>
      </c>
      <c r="J81" s="4">
        <f>COUNTIF(J53:BE80,"&gt;0")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24F388-4CBB-47E3-B2FE-F93BF0526256}"/>
</file>

<file path=customXml/itemProps2.xml><?xml version="1.0" encoding="utf-8"?>
<ds:datastoreItem xmlns:ds="http://schemas.openxmlformats.org/officeDocument/2006/customXml" ds:itemID="{B3FACF43-2811-48CE-AF41-769B410F6970}"/>
</file>

<file path=customXml/itemProps3.xml><?xml version="1.0" encoding="utf-8"?>
<ds:datastoreItem xmlns:ds="http://schemas.openxmlformats.org/officeDocument/2006/customXml" ds:itemID="{CF11D7B9-9642-405C-BCF0-04E85638A8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2022-03-18T12:26:26Z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