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I91" i="1" l="1"/>
  <c r="H91" i="1"/>
  <c r="G91" i="1"/>
  <c r="F91" i="1"/>
  <c r="E91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J4" i="6" l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I4" i="6" s="1"/>
  <c r="G53" i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L4" i="6" s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91" i="1" l="1"/>
  <c r="H4" i="6" s="1"/>
</calcChain>
</file>

<file path=xl/sharedStrings.xml><?xml version="1.0" encoding="utf-8"?>
<sst xmlns="http://schemas.openxmlformats.org/spreadsheetml/2006/main" count="412" uniqueCount="53">
  <si>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</si>
  <si>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</si>
  <si>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</si>
  <si>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</si>
  <si>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</si>
  <si>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</si>
  <si>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</si>
  <si>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</si>
  <si>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</si>
  <si>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</si>
  <si>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</si>
  <si>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</si>
  <si>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</si>
  <si>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</si>
  <si>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</si>
  <si>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</si>
  <si>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</si>
  <si>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</si>
  <si>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</si>
  <si>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</si>
  <si>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</si>
  <si>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</si>
  <si>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</si>
  <si>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</si>
  <si>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</si>
  <si>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</si>
  <si>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</si>
  <si>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</si>
  <si>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</si>
  <si>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MULTIPLAN Rate</t>
  </si>
  <si>
    <t>VA CCN OPTUM Rate</t>
  </si>
  <si>
    <t>Inpatient - ALL</t>
  </si>
  <si>
    <t>Adult</t>
  </si>
  <si>
    <t>Case Rate/DRG</t>
  </si>
  <si>
    <t>All Ages</t>
  </si>
  <si>
    <t>Inpatient - Detox</t>
  </si>
  <si>
    <t>Inpatient - Rehab</t>
  </si>
  <si>
    <t>IOP - SUD</t>
  </si>
  <si>
    <t>BLUE CROSS ACA EXCHA Rate</t>
  </si>
  <si>
    <t>BLUE CROSS ANTHEM Rate</t>
  </si>
  <si>
    <t>BLUE CROSS FEDERAL E Rate</t>
  </si>
  <si>
    <t>BLUE CROSS MANAGED M Rate</t>
  </si>
  <si>
    <t>BLUE CROSS OUT OF AR Rate</t>
  </si>
  <si>
    <t>BLUE CROSS SC Rate</t>
  </si>
  <si>
    <t>CHAMPVA Rate</t>
  </si>
  <si>
    <t>CIGNA BH Rate</t>
  </si>
  <si>
    <t>HUMANA MANAGED MEDIC Rate</t>
  </si>
  <si>
    <t>SELECT HEALTH OF SC Rate</t>
  </si>
  <si>
    <t>UBH Rate</t>
  </si>
  <si>
    <t>UBH MANAGED MEDICARE Rate</t>
  </si>
  <si>
    <t>% of Medicare PPS</t>
  </si>
  <si>
    <t>Inpatient - Dual Diagnosis</t>
  </si>
  <si>
    <t>Intensive Outpatient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</si>
</sst>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4" sqref="B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5" t="s">
        <v>28</v>
      </c>
    </row>
    <row r="2" spans="1:12">
      <c r="B2" s="21" t="s">
        <v>14</v>
      </c>
      <c r="C2" s="21"/>
      <c r="D2" s="21"/>
      <c r="E2" s="21"/>
      <c r="F2" s="21"/>
    </row>
    <row r="3" spans="1:12">
      <c r="B3" s="9" t="s">
        <v>12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11</v>
      </c>
      <c r="H3" s="9" t="s">
        <v>13</v>
      </c>
      <c r="I3" s="9" t="s">
        <v>4</v>
      </c>
      <c r="J3" s="9" t="s">
        <v>5</v>
      </c>
      <c r="K3" s="9" t="s">
        <v>10</v>
      </c>
      <c r="L3" s="9" t="s">
        <v>17</v>
      </c>
    </row>
    <row r="4" spans="1:12">
      <c r="B4" s="10" t="s">
        <v>40</v>
      </c>
      <c r="C4" s="10" t="s">
        <v>6</v>
      </c>
      <c r="D4" s="10" t="s">
        <v>23</v>
      </c>
      <c r="E4" s="10" t="s">
        <v>34</v>
      </c>
      <c r="F4" s="10" t="s">
        <v>7</v>
      </c>
      <c r="G4" s="11">
        <f>IF(Data!$G$91&gt;1,"Error",MAX(Data!G53:G78))</f>
        <v>124</v>
      </c>
      <c r="H4" s="12">
        <f>IF(Data!$J$91&gt;1,"Error",IF(Data!$J$91=0,"N/A",MAX(Data!J53:BD78)))</f>
        <v>1916</v>
      </c>
      <c r="I4" s="12">
        <f>IF(Data!$H$91&gt;1,"Error",SUM(Data!H53:H78))</f>
        <v>886</v>
      </c>
      <c r="J4" s="12">
        <f>IF(Data!$I$91&gt;1,"Error",SUM(Data!I53:I78))</f>
        <v>1584</v>
      </c>
      <c r="K4" s="12">
        <f>IF(Data!$E$91&gt;1,"Error",SUM(Data!E53:E78))</f>
        <v>2200</v>
      </c>
      <c r="L4" s="12">
        <f>IF(Data!$F$91&gt;1,"Error",SUM(Data!F53:F78))</f>
        <v>2200</v>
      </c>
    </row>
    <row r="7" spans="1:12" hidden="1" outlineLevel="1">
      <c r="B7" s="14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7" t="s">
        <v>21</v>
      </c>
      <c r="C8" t="s">
        <v>6</v>
      </c>
      <c r="D8" t="s">
        <v>31</v>
      </c>
      <c r="E8" t="s">
        <v>34</v>
      </c>
      <c r="F8" t="s">
        <v>7</v>
      </c>
    </row>
    <row r="9" spans="1:12" hidden="1" outlineLevel="1">
      <c r="B9" s="17" t="s">
        <v>38</v>
      </c>
      <c r="C9" t="s">
        <v>24</v>
      </c>
      <c r="D9" t="s">
        <v>35</v>
      </c>
      <c r="E9" t="s">
        <v>32</v>
      </c>
      <c r="F9" t="s">
        <v>50</v>
      </c>
    </row>
    <row r="10" spans="1:12" hidden="1" outlineLevel="1">
      <c r="B10" s="17" t="s">
        <v>39</v>
      </c>
      <c r="C10" s="13"/>
      <c r="D10" t="s">
        <v>51</v>
      </c>
      <c r="E10" t="s">
        <v>8</v>
      </c>
      <c r="F10" t="s">
        <v>33</v>
      </c>
    </row>
    <row r="11" spans="1:12" hidden="1" outlineLevel="1">
      <c r="B11" s="17" t="s">
        <v>40</v>
      </c>
      <c r="C11"/>
      <c r="D11" t="s">
        <v>23</v>
      </c>
      <c r="E11"/>
      <c r="F11" t="s">
        <v>9</v>
      </c>
    </row>
    <row r="12" spans="1:12" ht="30" hidden="1" outlineLevel="1">
      <c r="B12" s="17" t="s">
        <v>41</v>
      </c>
      <c r="C12"/>
      <c r="D12" t="s">
        <v>36</v>
      </c>
      <c r="E12"/>
      <c r="F12"/>
    </row>
    <row r="13" spans="1:12" hidden="1" outlineLevel="1">
      <c r="B13" s="17" t="s">
        <v>42</v>
      </c>
      <c r="C13"/>
      <c r="D13" t="s">
        <v>52</v>
      </c>
      <c r="E13"/>
      <c r="F13"/>
    </row>
    <row r="14" spans="1:12" hidden="1" outlineLevel="1">
      <c r="B14" s="17" t="s">
        <v>43</v>
      </c>
      <c r="C14"/>
      <c r="D14" t="s">
        <v>25</v>
      </c>
      <c r="E14"/>
      <c r="F14"/>
    </row>
    <row r="15" spans="1:12" hidden="1" outlineLevel="1">
      <c r="B15" s="17" t="s">
        <v>44</v>
      </c>
      <c r="C15"/>
      <c r="D15" t="s">
        <v>37</v>
      </c>
      <c r="E15"/>
      <c r="F15"/>
    </row>
    <row r="16" spans="1:12" hidden="1" outlineLevel="1">
      <c r="B16" s="17" t="s">
        <v>45</v>
      </c>
      <c r="C16"/>
      <c r="D16" t="s">
        <v>26</v>
      </c>
      <c r="E16"/>
      <c r="F16"/>
    </row>
    <row r="17" spans="2:6" ht="30" hidden="1" outlineLevel="1">
      <c r="B17" s="17" t="s">
        <v>46</v>
      </c>
      <c r="C17"/>
      <c r="D17" t="s">
        <v>27</v>
      </c>
      <c r="E17"/>
      <c r="F17"/>
    </row>
    <row r="18" spans="2:6" hidden="1" outlineLevel="1">
      <c r="B18" s="17" t="s">
        <v>29</v>
      </c>
      <c r="C18"/>
      <c r="D18"/>
      <c r="E18"/>
      <c r="F18"/>
    </row>
    <row r="19" spans="2:6" hidden="1" outlineLevel="1">
      <c r="B19" s="17" t="s">
        <v>47</v>
      </c>
      <c r="C19"/>
      <c r="D19"/>
      <c r="E19"/>
      <c r="F19"/>
    </row>
    <row r="20" spans="2:6" hidden="1" outlineLevel="1">
      <c r="B20" s="17" t="s">
        <v>22</v>
      </c>
      <c r="C20"/>
      <c r="D20"/>
      <c r="E20"/>
      <c r="F20"/>
    </row>
    <row r="21" spans="2:6" hidden="1" outlineLevel="1">
      <c r="B21" s="17" t="s">
        <v>48</v>
      </c>
      <c r="C21"/>
      <c r="D21"/>
      <c r="E21"/>
      <c r="F21"/>
    </row>
    <row r="22" spans="2:6" ht="30" hidden="1" outlineLevel="1">
      <c r="B22" s="17" t="s">
        <v>49</v>
      </c>
      <c r="C22"/>
      <c r="D22"/>
      <c r="E22"/>
      <c r="F22"/>
    </row>
    <row r="23" spans="2:6" hidden="1" outlineLevel="1">
      <c r="B23" s="17" t="s">
        <v>30</v>
      </c>
      <c r="C23"/>
      <c r="D23"/>
      <c r="E23"/>
      <c r="F23"/>
    </row>
    <row r="24" spans="2:6" hidden="1" outlineLevel="1">
      <c r="B24" s="14"/>
      <c r="C24"/>
      <c r="D24"/>
      <c r="E24"/>
      <c r="F24"/>
    </row>
    <row r="25" spans="2:6" hidden="1" outlineLevel="1">
      <c r="B25" s="14"/>
      <c r="C25"/>
      <c r="D25"/>
      <c r="E25"/>
      <c r="F25"/>
    </row>
    <row r="26" spans="2:6" hidden="1" outlineLevel="1">
      <c r="B26" s="14"/>
      <c r="C26"/>
      <c r="D26"/>
      <c r="E26"/>
      <c r="F26"/>
    </row>
    <row r="27" spans="2:6" hidden="1" outlineLevel="1">
      <c r="B27" s="14"/>
      <c r="C27"/>
      <c r="D27"/>
      <c r="E27"/>
      <c r="F27"/>
    </row>
    <row r="28" spans="2:6" hidden="1" outlineLevel="1">
      <c r="B28" s="14"/>
      <c r="C28"/>
      <c r="D28"/>
      <c r="E28"/>
      <c r="F28"/>
    </row>
    <row r="29" spans="2:6" hidden="1" outlineLevel="1">
      <c r="B29" s="14"/>
      <c r="C29"/>
      <c r="D29"/>
      <c r="E29"/>
      <c r="F29"/>
    </row>
    <row r="30" spans="2:6" hidden="1" outlineLevel="1">
      <c r="B30" s="14"/>
      <c r="C30"/>
      <c r="D30"/>
      <c r="E30"/>
      <c r="F30"/>
    </row>
    <row r="31" spans="2:6" hidden="1" outlineLevel="1">
      <c r="B31" s="14"/>
      <c r="C31"/>
      <c r="D31"/>
      <c r="E31"/>
      <c r="F31"/>
    </row>
    <row r="32" spans="2:6" hidden="1" outlineLevel="1">
      <c r="B32" s="14"/>
      <c r="C32"/>
      <c r="D32"/>
      <c r="E32"/>
      <c r="F32"/>
    </row>
    <row r="33" spans="2:6" hidden="1" outlineLevel="1">
      <c r="B33" s="14"/>
      <c r="C33"/>
      <c r="D33"/>
      <c r="E33"/>
      <c r="F33"/>
    </row>
    <row r="34" spans="2:6" hidden="1" outlineLevel="1">
      <c r="B34" s="14"/>
      <c r="C34"/>
      <c r="D34"/>
      <c r="E34"/>
      <c r="F34"/>
    </row>
    <row r="35" spans="2:6" hidden="1" outlineLevel="1">
      <c r="B35" s="14"/>
      <c r="C35"/>
      <c r="D35"/>
      <c r="E35"/>
      <c r="F35"/>
    </row>
    <row r="36" spans="2:6" hidden="1" outlineLevel="1">
      <c r="B36" s="14"/>
      <c r="C36"/>
      <c r="D36"/>
      <c r="E36"/>
      <c r="F36"/>
    </row>
    <row r="37" spans="2:6" hidden="1" outlineLevel="1">
      <c r="B37" s="14"/>
      <c r="C37"/>
      <c r="D37"/>
      <c r="E37"/>
      <c r="F37"/>
    </row>
    <row r="38" spans="2:6" hidden="1" outlineLevel="1">
      <c r="B38" s="14"/>
      <c r="C38"/>
      <c r="D38"/>
      <c r="E38"/>
      <c r="F38"/>
    </row>
    <row r="39" spans="2:6" hidden="1" outlineLevel="1">
      <c r="B39" s="14"/>
      <c r="C39"/>
      <c r="D39"/>
      <c r="E39"/>
      <c r="F39"/>
    </row>
    <row r="40" spans="2:6" hidden="1" outlineLevel="1">
      <c r="B40" s="14"/>
      <c r="C40"/>
      <c r="D40"/>
      <c r="E40"/>
      <c r="F40"/>
    </row>
    <row r="41" spans="2:6" hidden="1" outlineLevel="1">
      <c r="B41" s="14"/>
      <c r="C41"/>
      <c r="D41"/>
      <c r="E41"/>
      <c r="F41"/>
    </row>
    <row r="42" spans="2:6" hidden="1" outlineLevel="1">
      <c r="B42" s="14"/>
      <c r="C42"/>
      <c r="D42"/>
      <c r="E42"/>
      <c r="F42"/>
    </row>
    <row r="43" spans="2:6" hidden="1" outlineLevel="1">
      <c r="B43" s="14"/>
      <c r="C43"/>
      <c r="D43"/>
      <c r="E43"/>
      <c r="F43"/>
    </row>
    <row r="44" spans="2:6" hidden="1" outlineLevel="1">
      <c r="B44" s="14"/>
      <c r="C44"/>
      <c r="D44"/>
      <c r="E44"/>
      <c r="F44"/>
    </row>
    <row r="45" spans="2:6" hidden="1" outlineLevel="1">
      <c r="B45" s="14"/>
      <c r="C45"/>
      <c r="D45"/>
      <c r="E45"/>
      <c r="F45"/>
    </row>
    <row r="46" spans="2:6" hidden="1" outlineLevel="1">
      <c r="B46" s="14"/>
      <c r="C46"/>
      <c r="D46"/>
      <c r="E46"/>
      <c r="F46"/>
    </row>
    <row r="47" spans="2:6" hidden="1" outlineLevel="1">
      <c r="B47" s="14"/>
      <c r="C47"/>
      <c r="D47"/>
      <c r="E47"/>
      <c r="F47"/>
    </row>
    <row r="48" spans="2:6" hidden="1" outlineLevel="1">
      <c r="B48" s="14"/>
      <c r="C48"/>
      <c r="D48"/>
      <c r="E48"/>
      <c r="F48"/>
    </row>
    <row r="49" spans="2:6" hidden="1" outlineLevel="1">
      <c r="B49" s="14"/>
      <c r="C49"/>
      <c r="D49"/>
      <c r="E49"/>
      <c r="F49"/>
    </row>
    <row r="50" spans="2:6" hidden="1" outlineLevel="1">
      <c r="B50" s="14"/>
      <c r="C50"/>
      <c r="D50"/>
      <c r="E50"/>
      <c r="F50"/>
    </row>
    <row r="51" spans="2:6" hidden="1" outlineLevel="1">
      <c r="B51" s="14"/>
      <c r="C51"/>
      <c r="D51"/>
      <c r="E51"/>
      <c r="F51"/>
    </row>
    <row r="52" spans="2:6" hidden="1" outlineLevel="1">
      <c r="B52" s="14"/>
      <c r="C52"/>
      <c r="D52"/>
      <c r="E52"/>
      <c r="F52"/>
    </row>
    <row r="53" spans="2:6" hidden="1" outlineLevel="1">
      <c r="B53" s="14"/>
      <c r="C53"/>
      <c r="D53"/>
      <c r="E53"/>
      <c r="F53"/>
    </row>
    <row r="54" spans="2:6" hidden="1" outlineLevel="1">
      <c r="B54" s="14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$D$8:$D$17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$B$8:$B$23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1"/>
  <sheetViews>
    <sheetView topLeftCell="I1" workbookViewId="0">
      <selection activeCell="J1" sqref="J1:Y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60">
      <c r="A1" s="16" t="s">
        <v>15</v>
      </c>
      <c r="B1" s="16" t="s">
        <v>1</v>
      </c>
      <c r="C1" s="16" t="s">
        <v>2</v>
      </c>
      <c r="D1" s="16" t="s">
        <v>3</v>
      </c>
      <c r="E1" s="17" t="s">
        <v>16</v>
      </c>
      <c r="F1" s="17" t="s">
        <v>17</v>
      </c>
      <c r="G1" s="17" t="s">
        <v>18</v>
      </c>
      <c r="H1" s="17" t="s">
        <v>19</v>
      </c>
      <c r="I1" s="17" t="s">
        <v>20</v>
      </c>
      <c r="J1" s="17" t="s">
        <v>21</v>
      </c>
      <c r="K1" s="17" t="s">
        <v>38</v>
      </c>
      <c r="L1" s="17" t="s">
        <v>39</v>
      </c>
      <c r="M1" s="17" t="s">
        <v>40</v>
      </c>
      <c r="N1" s="17" t="s">
        <v>41</v>
      </c>
      <c r="O1" s="17" t="s">
        <v>42</v>
      </c>
      <c r="P1" s="17" t="s">
        <v>43</v>
      </c>
      <c r="Q1" s="17" t="s">
        <v>44</v>
      </c>
      <c r="R1" s="17" t="s">
        <v>45</v>
      </c>
      <c r="S1" s="17" t="s">
        <v>46</v>
      </c>
      <c r="T1" s="17" t="s">
        <v>29</v>
      </c>
      <c r="U1" s="17" t="s">
        <v>47</v>
      </c>
      <c r="V1" s="17" t="s">
        <v>22</v>
      </c>
      <c r="W1" s="17" t="s">
        <v>48</v>
      </c>
      <c r="X1" s="17" t="s">
        <v>49</v>
      </c>
      <c r="Y1" s="17" t="s">
        <v>30</v>
      </c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6</v>
      </c>
      <c r="B2" t="s">
        <v>31</v>
      </c>
      <c r="C2" t="s">
        <v>34</v>
      </c>
      <c r="D2" t="s">
        <v>7</v>
      </c>
      <c r="E2" s="3">
        <v>2200</v>
      </c>
      <c r="F2" s="3">
        <v>2200</v>
      </c>
      <c r="G2" s="18">
        <v>124</v>
      </c>
      <c r="H2" s="19">
        <v>775</v>
      </c>
      <c r="I2" s="19">
        <v>1008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1008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6</v>
      </c>
      <c r="B3" t="s">
        <v>35</v>
      </c>
      <c r="C3" t="s">
        <v>32</v>
      </c>
      <c r="D3" t="s">
        <v>50</v>
      </c>
      <c r="E3" s="3">
        <v>2200</v>
      </c>
      <c r="F3" s="3">
        <v>2200</v>
      </c>
      <c r="G3" s="18">
        <v>124</v>
      </c>
      <c r="H3" s="19">
        <v>101</v>
      </c>
      <c r="I3" s="19">
        <v>101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101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6</v>
      </c>
      <c r="B4" t="s">
        <v>35</v>
      </c>
      <c r="C4" t="s">
        <v>32</v>
      </c>
      <c r="D4" t="s">
        <v>50</v>
      </c>
      <c r="E4" s="3">
        <v>2200</v>
      </c>
      <c r="F4" s="3">
        <v>2200</v>
      </c>
      <c r="G4" s="18">
        <v>126</v>
      </c>
      <c r="H4" s="19">
        <v>101</v>
      </c>
      <c r="I4" s="19">
        <v>101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101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6</v>
      </c>
      <c r="B5" t="s">
        <v>35</v>
      </c>
      <c r="C5" t="s">
        <v>32</v>
      </c>
      <c r="D5" t="s">
        <v>7</v>
      </c>
      <c r="E5" s="3">
        <v>2200</v>
      </c>
      <c r="F5" s="3">
        <v>2200</v>
      </c>
      <c r="G5" s="18">
        <v>124</v>
      </c>
      <c r="H5" s="19">
        <v>886</v>
      </c>
      <c r="I5" s="19">
        <v>1129</v>
      </c>
      <c r="J5" s="20">
        <v>1011.46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1129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886</v>
      </c>
      <c r="Y5" s="20">
        <v>0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6</v>
      </c>
      <c r="B6" t="s">
        <v>35</v>
      </c>
      <c r="C6" t="s">
        <v>32</v>
      </c>
      <c r="D6" t="s">
        <v>7</v>
      </c>
      <c r="E6" s="3">
        <v>2200</v>
      </c>
      <c r="F6" s="3">
        <v>2200</v>
      </c>
      <c r="G6" s="18">
        <v>126</v>
      </c>
      <c r="H6" s="19">
        <v>886</v>
      </c>
      <c r="I6" s="19">
        <v>1129</v>
      </c>
      <c r="J6" s="20">
        <v>1011.46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1129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886</v>
      </c>
      <c r="Y6" s="20">
        <v>0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6</v>
      </c>
      <c r="B7" t="s">
        <v>35</v>
      </c>
      <c r="C7" t="s">
        <v>34</v>
      </c>
      <c r="D7" t="s">
        <v>7</v>
      </c>
      <c r="E7" s="3">
        <v>2200</v>
      </c>
      <c r="F7" s="3">
        <v>2200</v>
      </c>
      <c r="G7" s="18">
        <v>124</v>
      </c>
      <c r="H7" s="19">
        <v>886</v>
      </c>
      <c r="I7" s="19">
        <v>1011</v>
      </c>
      <c r="J7" s="20">
        <v>0</v>
      </c>
      <c r="K7" s="20">
        <v>958</v>
      </c>
      <c r="L7" s="20">
        <v>958</v>
      </c>
      <c r="M7" s="20">
        <v>958</v>
      </c>
      <c r="N7" s="20">
        <v>958</v>
      </c>
      <c r="O7" s="20">
        <v>958</v>
      </c>
      <c r="P7" s="20">
        <v>958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1008</v>
      </c>
      <c r="W7" s="20">
        <v>886</v>
      </c>
      <c r="X7" s="20">
        <v>0</v>
      </c>
      <c r="Y7" s="20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6</v>
      </c>
      <c r="B8" t="s">
        <v>35</v>
      </c>
      <c r="C8" t="s">
        <v>34</v>
      </c>
      <c r="D8" t="s">
        <v>7</v>
      </c>
      <c r="E8" s="3">
        <v>2200</v>
      </c>
      <c r="F8" s="3">
        <v>2200</v>
      </c>
      <c r="G8" s="18">
        <v>126</v>
      </c>
      <c r="H8" s="19">
        <v>886</v>
      </c>
      <c r="I8" s="19">
        <v>1011</v>
      </c>
      <c r="J8" s="20">
        <v>0</v>
      </c>
      <c r="K8" s="20">
        <v>958</v>
      </c>
      <c r="L8" s="20">
        <v>958</v>
      </c>
      <c r="M8" s="20">
        <v>958</v>
      </c>
      <c r="N8" s="20">
        <v>958</v>
      </c>
      <c r="O8" s="20">
        <v>958</v>
      </c>
      <c r="P8" s="20">
        <v>958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1008</v>
      </c>
      <c r="W8" s="20">
        <v>886</v>
      </c>
      <c r="X8" s="20">
        <v>0</v>
      </c>
      <c r="Y8" s="20">
        <v>0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6</v>
      </c>
      <c r="B9" t="s">
        <v>51</v>
      </c>
      <c r="C9" t="s">
        <v>32</v>
      </c>
      <c r="D9" t="s">
        <v>7</v>
      </c>
      <c r="E9" s="3">
        <v>2200</v>
      </c>
      <c r="F9" s="3">
        <v>2200</v>
      </c>
      <c r="G9" s="18">
        <v>124</v>
      </c>
      <c r="H9" s="19">
        <v>1129</v>
      </c>
      <c r="I9" s="19">
        <v>1129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1129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6</v>
      </c>
      <c r="B10" t="s">
        <v>51</v>
      </c>
      <c r="C10" t="s">
        <v>32</v>
      </c>
      <c r="D10" t="s">
        <v>7</v>
      </c>
      <c r="E10" s="3">
        <v>2200</v>
      </c>
      <c r="F10" s="3">
        <v>2200</v>
      </c>
      <c r="G10" s="18">
        <v>126</v>
      </c>
      <c r="H10" s="19">
        <v>1129</v>
      </c>
      <c r="I10" s="19">
        <v>1129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1129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6</v>
      </c>
      <c r="B11" t="s">
        <v>23</v>
      </c>
      <c r="C11" t="s">
        <v>8</v>
      </c>
      <c r="D11" t="s">
        <v>33</v>
      </c>
      <c r="E11" s="3">
        <v>2200</v>
      </c>
      <c r="F11" s="3">
        <v>2200</v>
      </c>
      <c r="G11" s="18">
        <v>124</v>
      </c>
      <c r="H11" s="19">
        <v>0</v>
      </c>
      <c r="I11" s="19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6</v>
      </c>
      <c r="B12" t="s">
        <v>23</v>
      </c>
      <c r="C12" t="s">
        <v>32</v>
      </c>
      <c r="D12" t="s">
        <v>50</v>
      </c>
      <c r="E12" s="3">
        <v>2200</v>
      </c>
      <c r="F12" s="3">
        <v>2200</v>
      </c>
      <c r="G12" s="18">
        <v>124</v>
      </c>
      <c r="H12" s="19">
        <v>100</v>
      </c>
      <c r="I12" s="19">
        <v>101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202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200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6</v>
      </c>
      <c r="B13" t="s">
        <v>23</v>
      </c>
      <c r="C13" t="s">
        <v>32</v>
      </c>
      <c r="D13" t="s">
        <v>7</v>
      </c>
      <c r="E13" s="3">
        <v>2200</v>
      </c>
      <c r="F13" s="3">
        <v>2200</v>
      </c>
      <c r="G13" s="18">
        <v>124</v>
      </c>
      <c r="H13" s="19">
        <v>600</v>
      </c>
      <c r="I13" s="19">
        <v>1011.46</v>
      </c>
      <c r="J13" s="20">
        <v>2022.92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1772</v>
      </c>
      <c r="Y13" s="20">
        <v>0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6</v>
      </c>
      <c r="B14" t="s">
        <v>23</v>
      </c>
      <c r="C14" t="s">
        <v>34</v>
      </c>
      <c r="D14" t="s">
        <v>7</v>
      </c>
      <c r="E14" s="3">
        <v>2200</v>
      </c>
      <c r="F14" s="3">
        <v>2200</v>
      </c>
      <c r="G14" s="18">
        <v>124</v>
      </c>
      <c r="H14" s="19">
        <v>886</v>
      </c>
      <c r="I14" s="19">
        <v>1584</v>
      </c>
      <c r="J14" s="20">
        <v>0</v>
      </c>
      <c r="K14" s="20">
        <v>1916</v>
      </c>
      <c r="L14" s="20">
        <v>1916</v>
      </c>
      <c r="M14" s="20">
        <v>1916</v>
      </c>
      <c r="N14" s="20">
        <v>1916</v>
      </c>
      <c r="O14" s="20">
        <v>1916</v>
      </c>
      <c r="P14" s="20">
        <v>1916</v>
      </c>
      <c r="Q14" s="20">
        <v>0</v>
      </c>
      <c r="R14" s="20">
        <v>0</v>
      </c>
      <c r="S14" s="20">
        <v>0</v>
      </c>
      <c r="T14" s="20">
        <v>3168</v>
      </c>
      <c r="U14" s="20">
        <v>0</v>
      </c>
      <c r="V14" s="20">
        <v>2016</v>
      </c>
      <c r="W14" s="20">
        <v>1772</v>
      </c>
      <c r="X14" s="20">
        <v>0</v>
      </c>
      <c r="Y14" s="20">
        <v>0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6</v>
      </c>
      <c r="B15" t="s">
        <v>36</v>
      </c>
      <c r="C15" t="s">
        <v>32</v>
      </c>
      <c r="D15" t="s">
        <v>50</v>
      </c>
      <c r="E15" s="3">
        <v>2200</v>
      </c>
      <c r="F15" s="3">
        <v>2200</v>
      </c>
      <c r="G15" s="18">
        <v>124</v>
      </c>
      <c r="H15" s="19">
        <v>101</v>
      </c>
      <c r="I15" s="19">
        <v>101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101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6</v>
      </c>
      <c r="B16" t="s">
        <v>36</v>
      </c>
      <c r="C16" t="s">
        <v>32</v>
      </c>
      <c r="D16" t="s">
        <v>50</v>
      </c>
      <c r="E16" s="3">
        <v>2200</v>
      </c>
      <c r="F16" s="3">
        <v>2200</v>
      </c>
      <c r="G16" s="18">
        <v>126</v>
      </c>
      <c r="H16" s="19">
        <v>101</v>
      </c>
      <c r="I16" s="19">
        <v>101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101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6</v>
      </c>
      <c r="B17" t="s">
        <v>36</v>
      </c>
      <c r="C17" t="s">
        <v>32</v>
      </c>
      <c r="D17" t="s">
        <v>7</v>
      </c>
      <c r="E17" s="3">
        <v>2200</v>
      </c>
      <c r="F17" s="3">
        <v>2200</v>
      </c>
      <c r="G17" s="18">
        <v>124</v>
      </c>
      <c r="H17" s="19">
        <v>886</v>
      </c>
      <c r="I17" s="19">
        <v>1129</v>
      </c>
      <c r="J17" s="20">
        <v>1011.46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1129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886</v>
      </c>
      <c r="Y17" s="20">
        <v>0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6</v>
      </c>
      <c r="B18" t="s">
        <v>36</v>
      </c>
      <c r="C18" t="s">
        <v>32</v>
      </c>
      <c r="D18" t="s">
        <v>7</v>
      </c>
      <c r="E18" s="3">
        <v>2200</v>
      </c>
      <c r="F18" s="3">
        <v>2200</v>
      </c>
      <c r="G18" s="18">
        <v>126</v>
      </c>
      <c r="H18" s="19">
        <v>886</v>
      </c>
      <c r="I18" s="19">
        <v>1129</v>
      </c>
      <c r="J18" s="20">
        <v>1011.46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1129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886</v>
      </c>
      <c r="Y18" s="20">
        <v>0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6</v>
      </c>
      <c r="B19" t="s">
        <v>36</v>
      </c>
      <c r="C19" t="s">
        <v>34</v>
      </c>
      <c r="D19" t="s">
        <v>7</v>
      </c>
      <c r="E19" s="3">
        <v>2200</v>
      </c>
      <c r="F19" s="3">
        <v>2200</v>
      </c>
      <c r="G19" s="18">
        <v>124</v>
      </c>
      <c r="H19" s="19">
        <v>886</v>
      </c>
      <c r="I19" s="19">
        <v>1011</v>
      </c>
      <c r="J19" s="20">
        <v>0</v>
      </c>
      <c r="K19" s="20">
        <v>958</v>
      </c>
      <c r="L19" s="20">
        <v>958</v>
      </c>
      <c r="M19" s="20">
        <v>958</v>
      </c>
      <c r="N19" s="20">
        <v>958</v>
      </c>
      <c r="O19" s="20">
        <v>958</v>
      </c>
      <c r="P19" s="20">
        <v>958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1008</v>
      </c>
      <c r="W19" s="20">
        <v>886</v>
      </c>
      <c r="X19" s="20">
        <v>0</v>
      </c>
      <c r="Y19" s="20">
        <v>0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24</v>
      </c>
      <c r="B20" t="s">
        <v>52</v>
      </c>
      <c r="C20" t="s">
        <v>34</v>
      </c>
      <c r="D20" t="s">
        <v>7</v>
      </c>
      <c r="E20" s="3">
        <v>549.99</v>
      </c>
      <c r="F20" s="3">
        <v>549.99</v>
      </c>
      <c r="G20" s="18">
        <v>124</v>
      </c>
      <c r="H20" s="19">
        <v>167.58</v>
      </c>
      <c r="I20" s="19">
        <v>206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167.58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24</v>
      </c>
      <c r="B21" t="s">
        <v>52</v>
      </c>
      <c r="C21" t="s">
        <v>34</v>
      </c>
      <c r="D21" t="s">
        <v>7</v>
      </c>
      <c r="E21" s="3">
        <v>549.99</v>
      </c>
      <c r="F21" s="3">
        <v>549.99</v>
      </c>
      <c r="G21" s="18">
        <v>126</v>
      </c>
      <c r="H21" s="19">
        <v>167.58</v>
      </c>
      <c r="I21" s="19">
        <v>206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167.58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24</v>
      </c>
      <c r="B22" t="s">
        <v>52</v>
      </c>
      <c r="C22" t="s">
        <v>34</v>
      </c>
      <c r="D22" t="s">
        <v>7</v>
      </c>
      <c r="E22" s="3">
        <v>1099.98</v>
      </c>
      <c r="F22" s="3">
        <v>1099.98</v>
      </c>
      <c r="G22" s="18">
        <v>124</v>
      </c>
      <c r="H22" s="19">
        <v>167.58</v>
      </c>
      <c r="I22" s="19">
        <v>206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167.58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24</v>
      </c>
      <c r="B23" t="s">
        <v>25</v>
      </c>
      <c r="C23" t="s">
        <v>32</v>
      </c>
      <c r="D23" t="s">
        <v>9</v>
      </c>
      <c r="E23" s="3">
        <v>549.99</v>
      </c>
      <c r="F23" s="3">
        <v>549.99</v>
      </c>
      <c r="G23" s="18">
        <v>124</v>
      </c>
      <c r="H23" s="19">
        <v>152</v>
      </c>
      <c r="I23" s="19">
        <v>222</v>
      </c>
      <c r="J23" s="20">
        <v>618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609</v>
      </c>
      <c r="S23" s="20">
        <v>666</v>
      </c>
      <c r="T23" s="20">
        <v>0</v>
      </c>
      <c r="U23" s="20">
        <v>0</v>
      </c>
      <c r="V23" s="20">
        <v>0</v>
      </c>
      <c r="W23" s="20">
        <v>0</v>
      </c>
      <c r="X23" s="20">
        <v>456</v>
      </c>
      <c r="Y23" s="20">
        <v>0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24</v>
      </c>
      <c r="B24" t="s">
        <v>25</v>
      </c>
      <c r="C24" t="s">
        <v>32</v>
      </c>
      <c r="D24" t="s">
        <v>9</v>
      </c>
      <c r="E24" s="3">
        <v>1099.98</v>
      </c>
      <c r="F24" s="3">
        <v>1099.98</v>
      </c>
      <c r="G24" s="18">
        <v>124</v>
      </c>
      <c r="H24" s="19">
        <v>152</v>
      </c>
      <c r="I24" s="19">
        <v>222</v>
      </c>
      <c r="J24" s="20">
        <v>206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203</v>
      </c>
      <c r="S24" s="20">
        <v>222</v>
      </c>
      <c r="T24" s="20">
        <v>0</v>
      </c>
      <c r="U24" s="20">
        <v>0</v>
      </c>
      <c r="V24" s="20">
        <v>0</v>
      </c>
      <c r="W24" s="20">
        <v>0</v>
      </c>
      <c r="X24" s="20">
        <v>152</v>
      </c>
      <c r="Y24" s="20">
        <v>0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24</v>
      </c>
      <c r="B25" t="s">
        <v>25</v>
      </c>
      <c r="C25" t="s">
        <v>34</v>
      </c>
      <c r="D25" t="s">
        <v>50</v>
      </c>
      <c r="E25" s="3">
        <v>549.99</v>
      </c>
      <c r="F25" s="3">
        <v>549.99</v>
      </c>
      <c r="G25" s="18">
        <v>124</v>
      </c>
      <c r="H25" s="19">
        <v>100</v>
      </c>
      <c r="I25" s="19">
        <v>100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200</v>
      </c>
      <c r="W25" s="20">
        <v>0</v>
      </c>
      <c r="X25" s="20">
        <v>0</v>
      </c>
      <c r="Y25" s="20">
        <v>0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24</v>
      </c>
      <c r="B26" t="s">
        <v>25</v>
      </c>
      <c r="C26" t="s">
        <v>34</v>
      </c>
      <c r="D26" t="s">
        <v>9</v>
      </c>
      <c r="E26" s="3">
        <v>549.99</v>
      </c>
      <c r="F26" s="3">
        <v>549.99</v>
      </c>
      <c r="G26" s="18">
        <v>124</v>
      </c>
      <c r="H26" s="19">
        <v>152</v>
      </c>
      <c r="I26" s="19">
        <v>396</v>
      </c>
      <c r="J26" s="20">
        <v>0</v>
      </c>
      <c r="K26" s="20">
        <v>382</v>
      </c>
      <c r="L26" s="20">
        <v>382</v>
      </c>
      <c r="M26" s="20">
        <v>382</v>
      </c>
      <c r="N26" s="20">
        <v>382</v>
      </c>
      <c r="O26" s="20">
        <v>382</v>
      </c>
      <c r="P26" s="20">
        <v>0</v>
      </c>
      <c r="Q26" s="20">
        <v>0</v>
      </c>
      <c r="R26" s="20">
        <v>0</v>
      </c>
      <c r="S26" s="20">
        <v>0</v>
      </c>
      <c r="T26" s="20">
        <v>792</v>
      </c>
      <c r="U26" s="20">
        <v>0</v>
      </c>
      <c r="V26" s="20">
        <v>0</v>
      </c>
      <c r="W26" s="20">
        <v>304</v>
      </c>
      <c r="X26" s="20">
        <v>0</v>
      </c>
      <c r="Y26" s="20">
        <v>0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24</v>
      </c>
      <c r="B27" t="s">
        <v>25</v>
      </c>
      <c r="C27" t="s">
        <v>34</v>
      </c>
      <c r="D27" t="s">
        <v>50</v>
      </c>
      <c r="E27" s="3">
        <v>1099.98</v>
      </c>
      <c r="F27" s="3">
        <v>1099.98</v>
      </c>
      <c r="G27" s="18">
        <v>124</v>
      </c>
      <c r="H27" s="19">
        <v>100</v>
      </c>
      <c r="I27" s="19">
        <v>100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100</v>
      </c>
      <c r="W27" s="20">
        <v>0</v>
      </c>
      <c r="X27" s="20">
        <v>0</v>
      </c>
      <c r="Y27" s="20">
        <v>0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24</v>
      </c>
      <c r="B28" t="s">
        <v>25</v>
      </c>
      <c r="C28" t="s">
        <v>34</v>
      </c>
      <c r="D28" t="s">
        <v>9</v>
      </c>
      <c r="E28" s="3">
        <v>1099.98</v>
      </c>
      <c r="F28" s="3">
        <v>1099.98</v>
      </c>
      <c r="G28" s="18">
        <v>124</v>
      </c>
      <c r="H28" s="19">
        <v>152</v>
      </c>
      <c r="I28" s="19">
        <v>396</v>
      </c>
      <c r="J28" s="20">
        <v>0</v>
      </c>
      <c r="K28" s="20">
        <v>191</v>
      </c>
      <c r="L28" s="20">
        <v>191</v>
      </c>
      <c r="M28" s="20">
        <v>191</v>
      </c>
      <c r="N28" s="20">
        <v>191</v>
      </c>
      <c r="O28" s="20">
        <v>191</v>
      </c>
      <c r="P28" s="20">
        <v>0</v>
      </c>
      <c r="Q28" s="20">
        <v>0</v>
      </c>
      <c r="R28" s="20">
        <v>0</v>
      </c>
      <c r="S28" s="20">
        <v>0</v>
      </c>
      <c r="T28" s="20">
        <v>396</v>
      </c>
      <c r="U28" s="20">
        <v>0</v>
      </c>
      <c r="V28" s="20">
        <v>0</v>
      </c>
      <c r="W28" s="20">
        <v>152</v>
      </c>
      <c r="X28" s="20">
        <v>0</v>
      </c>
      <c r="Y28" s="20">
        <v>0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24</v>
      </c>
      <c r="B29" t="s">
        <v>37</v>
      </c>
      <c r="C29" t="s">
        <v>34</v>
      </c>
      <c r="D29" t="s">
        <v>9</v>
      </c>
      <c r="E29" s="3">
        <v>549.99</v>
      </c>
      <c r="F29" s="3">
        <v>549.99</v>
      </c>
      <c r="G29" s="18">
        <v>124</v>
      </c>
      <c r="H29" s="19">
        <v>191</v>
      </c>
      <c r="I29" s="19">
        <v>191</v>
      </c>
      <c r="J29" s="20">
        <v>0</v>
      </c>
      <c r="K29" s="20">
        <v>191</v>
      </c>
      <c r="L29" s="20">
        <v>0</v>
      </c>
      <c r="M29" s="20">
        <v>0</v>
      </c>
      <c r="N29" s="20">
        <v>0</v>
      </c>
      <c r="O29" s="20">
        <v>0</v>
      </c>
      <c r="P29" s="20">
        <v>191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t="s">
        <v>24</v>
      </c>
      <c r="B30" t="s">
        <v>37</v>
      </c>
      <c r="C30" t="s">
        <v>34</v>
      </c>
      <c r="D30" t="s">
        <v>9</v>
      </c>
      <c r="E30" s="3">
        <v>549.99</v>
      </c>
      <c r="F30" s="3">
        <v>549.99</v>
      </c>
      <c r="G30" s="18">
        <v>126</v>
      </c>
      <c r="H30" s="19">
        <v>191</v>
      </c>
      <c r="I30" s="19">
        <v>191</v>
      </c>
      <c r="J30" s="20">
        <v>0</v>
      </c>
      <c r="K30" s="20">
        <v>191</v>
      </c>
      <c r="L30" s="20">
        <v>0</v>
      </c>
      <c r="M30" s="20">
        <v>0</v>
      </c>
      <c r="N30" s="20">
        <v>0</v>
      </c>
      <c r="O30" s="20">
        <v>0</v>
      </c>
      <c r="P30" s="20">
        <v>191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t="s">
        <v>24</v>
      </c>
      <c r="B31" t="s">
        <v>37</v>
      </c>
      <c r="C31" t="s">
        <v>34</v>
      </c>
      <c r="D31" t="s">
        <v>9</v>
      </c>
      <c r="E31" s="3">
        <v>1099.98</v>
      </c>
      <c r="F31" s="3">
        <v>1099.98</v>
      </c>
      <c r="G31" s="18">
        <v>124</v>
      </c>
      <c r="H31" s="19">
        <v>191</v>
      </c>
      <c r="I31" s="19">
        <v>191</v>
      </c>
      <c r="J31" s="20">
        <v>0</v>
      </c>
      <c r="K31" s="20">
        <v>191</v>
      </c>
      <c r="L31" s="20">
        <v>0</v>
      </c>
      <c r="M31" s="20">
        <v>0</v>
      </c>
      <c r="N31" s="20">
        <v>0</v>
      </c>
      <c r="O31" s="20">
        <v>0</v>
      </c>
      <c r="P31" s="20">
        <v>191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t="s">
        <v>24</v>
      </c>
      <c r="B32" t="s">
        <v>26</v>
      </c>
      <c r="C32" t="s">
        <v>34</v>
      </c>
      <c r="D32" t="s">
        <v>7</v>
      </c>
      <c r="E32" s="3">
        <v>549.99</v>
      </c>
      <c r="F32" s="3">
        <v>549.99</v>
      </c>
      <c r="G32" s="18">
        <v>124</v>
      </c>
      <c r="H32" s="19">
        <v>191.72</v>
      </c>
      <c r="I32" s="19">
        <v>423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191.72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>
      <c r="A33" t="s">
        <v>24</v>
      </c>
      <c r="B33" t="s">
        <v>26</v>
      </c>
      <c r="C33" t="s">
        <v>34</v>
      </c>
      <c r="D33" t="s">
        <v>7</v>
      </c>
      <c r="E33" s="3">
        <v>1099.98</v>
      </c>
      <c r="F33" s="3">
        <v>1099.98</v>
      </c>
      <c r="G33" s="18">
        <v>124</v>
      </c>
      <c r="H33" s="19">
        <v>191.72</v>
      </c>
      <c r="I33" s="19">
        <v>423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191.72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>
      <c r="A34" t="s">
        <v>24</v>
      </c>
      <c r="B34" t="s">
        <v>27</v>
      </c>
      <c r="C34" t="s">
        <v>32</v>
      </c>
      <c r="D34" t="s">
        <v>9</v>
      </c>
      <c r="E34" s="3">
        <v>549.99</v>
      </c>
      <c r="F34" s="3">
        <v>549.99</v>
      </c>
      <c r="G34" s="18">
        <v>124</v>
      </c>
      <c r="H34" s="19">
        <v>325</v>
      </c>
      <c r="I34" s="19">
        <v>435</v>
      </c>
      <c r="J34" s="20">
        <v>423.33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435</v>
      </c>
      <c r="S34" s="20">
        <v>325</v>
      </c>
      <c r="T34" s="20">
        <v>0</v>
      </c>
      <c r="U34" s="20">
        <v>0</v>
      </c>
      <c r="V34" s="20">
        <v>0</v>
      </c>
      <c r="W34" s="20">
        <v>0</v>
      </c>
      <c r="X34" s="20">
        <v>356</v>
      </c>
      <c r="Y34" s="20">
        <v>0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>
      <c r="A35" t="s">
        <v>24</v>
      </c>
      <c r="B35" t="s">
        <v>27</v>
      </c>
      <c r="C35" t="s">
        <v>32</v>
      </c>
      <c r="D35" t="s">
        <v>9</v>
      </c>
      <c r="E35" s="3">
        <v>1099.98</v>
      </c>
      <c r="F35" s="3">
        <v>1099.98</v>
      </c>
      <c r="G35" s="18">
        <v>124</v>
      </c>
      <c r="H35" s="19">
        <v>325</v>
      </c>
      <c r="I35" s="19">
        <v>435</v>
      </c>
      <c r="J35" s="20">
        <v>1269.99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1305</v>
      </c>
      <c r="S35" s="20">
        <v>975</v>
      </c>
      <c r="T35" s="20">
        <v>0</v>
      </c>
      <c r="U35" s="20">
        <v>0</v>
      </c>
      <c r="V35" s="20">
        <v>0</v>
      </c>
      <c r="W35" s="20">
        <v>0</v>
      </c>
      <c r="X35" s="20">
        <v>1068</v>
      </c>
      <c r="Y35" s="20">
        <v>0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>
      <c r="A36" t="s">
        <v>24</v>
      </c>
      <c r="B36" t="s">
        <v>27</v>
      </c>
      <c r="C36" t="s">
        <v>34</v>
      </c>
      <c r="D36" t="s">
        <v>50</v>
      </c>
      <c r="E36" s="3">
        <v>549.99</v>
      </c>
      <c r="F36" s="3">
        <v>549.99</v>
      </c>
      <c r="G36" s="18">
        <v>124</v>
      </c>
      <c r="H36" s="19">
        <v>100</v>
      </c>
      <c r="I36" s="19">
        <v>100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100</v>
      </c>
      <c r="W36" s="20">
        <v>0</v>
      </c>
      <c r="X36" s="20">
        <v>0</v>
      </c>
      <c r="Y36" s="20">
        <v>0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>
      <c r="A37" t="s">
        <v>24</v>
      </c>
      <c r="B37" t="s">
        <v>27</v>
      </c>
      <c r="C37" t="s">
        <v>34</v>
      </c>
      <c r="D37" t="s">
        <v>9</v>
      </c>
      <c r="E37" s="3">
        <v>549.99</v>
      </c>
      <c r="F37" s="3">
        <v>549.99</v>
      </c>
      <c r="G37" s="18">
        <v>124</v>
      </c>
      <c r="H37" s="19">
        <v>356</v>
      </c>
      <c r="I37" s="19">
        <v>792</v>
      </c>
      <c r="J37" s="20">
        <v>0</v>
      </c>
      <c r="K37" s="20">
        <v>393</v>
      </c>
      <c r="L37" s="20">
        <v>393</v>
      </c>
      <c r="M37" s="20">
        <v>393</v>
      </c>
      <c r="N37" s="20">
        <v>393</v>
      </c>
      <c r="O37" s="20">
        <v>393</v>
      </c>
      <c r="P37" s="20">
        <v>393</v>
      </c>
      <c r="Q37" s="20">
        <v>0</v>
      </c>
      <c r="R37" s="20">
        <v>0</v>
      </c>
      <c r="S37" s="20">
        <v>0</v>
      </c>
      <c r="T37" s="20">
        <v>792</v>
      </c>
      <c r="U37" s="20">
        <v>0</v>
      </c>
      <c r="V37" s="20">
        <v>0</v>
      </c>
      <c r="W37" s="20">
        <v>356</v>
      </c>
      <c r="X37" s="20">
        <v>0</v>
      </c>
      <c r="Y37" s="20">
        <v>0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>
      <c r="A38" t="s">
        <v>24</v>
      </c>
      <c r="B38" t="s">
        <v>27</v>
      </c>
      <c r="C38" t="s">
        <v>34</v>
      </c>
      <c r="D38" t="s">
        <v>50</v>
      </c>
      <c r="E38" s="3">
        <v>1099.98</v>
      </c>
      <c r="F38" s="3">
        <v>1099.98</v>
      </c>
      <c r="G38" s="18">
        <v>124</v>
      </c>
      <c r="H38" s="19">
        <v>100</v>
      </c>
      <c r="I38" s="19">
        <v>100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100</v>
      </c>
      <c r="W38" s="20">
        <v>0</v>
      </c>
      <c r="X38" s="20">
        <v>0</v>
      </c>
      <c r="Y38" s="20">
        <v>0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>
      <c r="A39" t="s">
        <v>24</v>
      </c>
      <c r="B39" t="s">
        <v>27</v>
      </c>
      <c r="C39" t="s">
        <v>34</v>
      </c>
      <c r="D39" t="s">
        <v>9</v>
      </c>
      <c r="E39" s="3">
        <v>1099.98</v>
      </c>
      <c r="F39" s="3">
        <v>1099.98</v>
      </c>
      <c r="G39" s="18">
        <v>124</v>
      </c>
      <c r="H39" s="19">
        <v>356</v>
      </c>
      <c r="I39" s="19">
        <v>792</v>
      </c>
      <c r="J39" s="20">
        <v>0</v>
      </c>
      <c r="K39" s="20">
        <v>393</v>
      </c>
      <c r="L39" s="20">
        <v>393</v>
      </c>
      <c r="M39" s="20">
        <v>393</v>
      </c>
      <c r="N39" s="20">
        <v>393</v>
      </c>
      <c r="O39" s="20">
        <v>393</v>
      </c>
      <c r="P39" s="20">
        <v>393</v>
      </c>
      <c r="Q39" s="20">
        <v>0</v>
      </c>
      <c r="R39" s="20">
        <v>0</v>
      </c>
      <c r="S39" s="20">
        <v>0</v>
      </c>
      <c r="T39" s="20">
        <v>792</v>
      </c>
      <c r="U39" s="20">
        <v>0</v>
      </c>
      <c r="V39" s="20">
        <v>0</v>
      </c>
      <c r="W39" s="20">
        <v>356</v>
      </c>
      <c r="X39" s="20">
        <v>0</v>
      </c>
      <c r="Y39" s="20">
        <v>0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60">
      <c r="A52" s="16" t="s">
        <v>15</v>
      </c>
      <c r="B52" s="16" t="s">
        <v>1</v>
      </c>
      <c r="C52" s="16" t="s">
        <v>2</v>
      </c>
      <c r="D52" s="16" t="s">
        <v>3</v>
      </c>
      <c r="E52" s="17" t="s">
        <v>16</v>
      </c>
      <c r="F52" s="17" t="s">
        <v>17</v>
      </c>
      <c r="G52" s="17" t="s">
        <v>18</v>
      </c>
      <c r="H52" s="17" t="s">
        <v>19</v>
      </c>
      <c r="I52" s="17" t="s">
        <v>20</v>
      </c>
      <c r="J52" s="17" t="s">
        <v>21</v>
      </c>
      <c r="K52" s="17" t="s">
        <v>38</v>
      </c>
      <c r="L52" s="17" t="s">
        <v>39</v>
      </c>
      <c r="M52" s="17" t="s">
        <v>40</v>
      </c>
      <c r="N52" s="17" t="s">
        <v>41</v>
      </c>
      <c r="O52" s="17" t="s">
        <v>42</v>
      </c>
      <c r="P52" s="17" t="s">
        <v>43</v>
      </c>
      <c r="Q52" s="17" t="s">
        <v>44</v>
      </c>
      <c r="R52" s="17" t="s">
        <v>45</v>
      </c>
      <c r="S52" s="17" t="s">
        <v>46</v>
      </c>
      <c r="T52" s="17" t="s">
        <v>29</v>
      </c>
      <c r="U52" s="17" t="s">
        <v>47</v>
      </c>
      <c r="V52" s="17" t="s">
        <v>22</v>
      </c>
      <c r="W52" s="17" t="s">
        <v>48</v>
      </c>
      <c r="X52" s="17" t="s">
        <v>49</v>
      </c>
      <c r="Y52" s="17" t="s">
        <v>30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6</v>
      </c>
      <c r="B53" t="s">
        <v>31</v>
      </c>
      <c r="C53" t="s">
        <v>34</v>
      </c>
      <c r="D53" t="s">
        <v>7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6</v>
      </c>
      <c r="B54" t="s">
        <v>35</v>
      </c>
      <c r="C54" t="s">
        <v>32</v>
      </c>
      <c r="D54" t="s">
        <v>50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6</v>
      </c>
      <c r="B55" t="s">
        <v>35</v>
      </c>
      <c r="C55" t="s">
        <v>32</v>
      </c>
      <c r="D55" t="s">
        <v>50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6</v>
      </c>
      <c r="B56" t="s">
        <v>35</v>
      </c>
      <c r="C56" t="s">
        <v>32</v>
      </c>
      <c r="D56" t="s">
        <v>7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6</v>
      </c>
      <c r="B57" t="s">
        <v>35</v>
      </c>
      <c r="C57" t="s">
        <v>32</v>
      </c>
      <c r="D57" t="s">
        <v>7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6</v>
      </c>
      <c r="B58" t="s">
        <v>35</v>
      </c>
      <c r="C58" t="s">
        <v>34</v>
      </c>
      <c r="D58" t="s">
        <v>7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6</v>
      </c>
      <c r="B59" t="s">
        <v>35</v>
      </c>
      <c r="C59" t="s">
        <v>34</v>
      </c>
      <c r="D59" t="s">
        <v>7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6</v>
      </c>
      <c r="B60" t="s">
        <v>51</v>
      </c>
      <c r="C60" t="s">
        <v>32</v>
      </c>
      <c r="D60" t="s">
        <v>7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6</v>
      </c>
      <c r="B61" t="s">
        <v>51</v>
      </c>
      <c r="C61" t="s">
        <v>32</v>
      </c>
      <c r="D61" t="s">
        <v>7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6</v>
      </c>
      <c r="B62" t="s">
        <v>23</v>
      </c>
      <c r="C62" t="s">
        <v>8</v>
      </c>
      <c r="D62" t="s">
        <v>33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6</v>
      </c>
      <c r="B63" t="s">
        <v>23</v>
      </c>
      <c r="C63" t="s">
        <v>32</v>
      </c>
      <c r="D63" t="s">
        <v>50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6</v>
      </c>
      <c r="B64" t="s">
        <v>23</v>
      </c>
      <c r="C64" t="s">
        <v>32</v>
      </c>
      <c r="D64" t="s">
        <v>7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6</v>
      </c>
      <c r="B65" t="s">
        <v>23</v>
      </c>
      <c r="C65" t="s">
        <v>34</v>
      </c>
      <c r="D65" t="s">
        <v>7</v>
      </c>
      <c r="E65" s="4">
        <f>IF('Shoppable Services'!$F$4=$D65,1,0)*IF('Shoppable Services'!$E$4=$C65,1,0)*IF('Shoppable Services'!$D$4=$B65,1,0)*IF('Shoppable Services'!$C$4=$A65,1,0)*$E14</f>
        <v>2200</v>
      </c>
      <c r="F65" s="4">
        <f>IF('Shoppable Services'!$F$4=$D65,1,0)*IF('Shoppable Services'!$E$4=$C65,1,0)*IF('Shoppable Services'!$D$4=$B65,1,0)*IF('Shoppable Services'!$C$4=$A65,1,0)*$F14</f>
        <v>2200</v>
      </c>
      <c r="G65" s="4">
        <f>IF('Shoppable Services'!$F$4=$D65,1,0)*IF('Shoppable Services'!$E$4=$C65,1,0)*IF('Shoppable Services'!$D$4=$B65,1,0)*IF('Shoppable Services'!$C$4=$A65,1,0)*$G14</f>
        <v>124</v>
      </c>
      <c r="H65" s="4">
        <f>IF('Shoppable Services'!$F$4=$D65,1,0)*IF('Shoppable Services'!$E$4=$C65,1,0)*IF('Shoppable Services'!$D$4=$B65,1,0)*IF('Shoppable Services'!$C$4=$A65,1,0)*$H14</f>
        <v>886</v>
      </c>
      <c r="I65" s="4">
        <f>IF('Shoppable Services'!$F$4=$D65,1,0)*IF('Shoppable Services'!$E$4=$C65,1,0)*IF('Shoppable Services'!$D$4=$B65,1,0)*IF('Shoppable Services'!$C$4=$A65,1,0)*$I14</f>
        <v>1584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1916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6</v>
      </c>
      <c r="B66" t="s">
        <v>36</v>
      </c>
      <c r="C66" t="s">
        <v>32</v>
      </c>
      <c r="D66" t="s">
        <v>50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6</v>
      </c>
      <c r="B67" t="s">
        <v>36</v>
      </c>
      <c r="C67" t="s">
        <v>32</v>
      </c>
      <c r="D67" t="s">
        <v>50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6</v>
      </c>
      <c r="B68" t="s">
        <v>36</v>
      </c>
      <c r="C68" t="s">
        <v>32</v>
      </c>
      <c r="D68" t="s">
        <v>7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6</v>
      </c>
      <c r="B69" t="s">
        <v>36</v>
      </c>
      <c r="C69" t="s">
        <v>32</v>
      </c>
      <c r="D69" t="s">
        <v>7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6</v>
      </c>
      <c r="B70" t="s">
        <v>36</v>
      </c>
      <c r="C70" t="s">
        <v>34</v>
      </c>
      <c r="D70" t="s">
        <v>7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24</v>
      </c>
      <c r="B71" t="s">
        <v>52</v>
      </c>
      <c r="C71" t="s">
        <v>34</v>
      </c>
      <c r="D71" t="s">
        <v>7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24</v>
      </c>
      <c r="B72" t="s">
        <v>52</v>
      </c>
      <c r="C72" t="s">
        <v>34</v>
      </c>
      <c r="D72" t="s">
        <v>7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24</v>
      </c>
      <c r="B73" t="s">
        <v>52</v>
      </c>
      <c r="C73" t="s">
        <v>34</v>
      </c>
      <c r="D73" t="s">
        <v>7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24</v>
      </c>
      <c r="B74" t="s">
        <v>25</v>
      </c>
      <c r="C74" t="s">
        <v>32</v>
      </c>
      <c r="D74" t="s">
        <v>9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24</v>
      </c>
      <c r="B75" t="s">
        <v>25</v>
      </c>
      <c r="C75" t="s">
        <v>32</v>
      </c>
      <c r="D75" t="s">
        <v>9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24</v>
      </c>
      <c r="B76" t="s">
        <v>25</v>
      </c>
      <c r="C76" t="s">
        <v>34</v>
      </c>
      <c r="D76" t="s">
        <v>50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24</v>
      </c>
      <c r="B77" t="s">
        <v>25</v>
      </c>
      <c r="C77" t="s">
        <v>34</v>
      </c>
      <c r="D77" t="s">
        <v>9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24</v>
      </c>
      <c r="B78" t="s">
        <v>25</v>
      </c>
      <c r="C78" t="s">
        <v>34</v>
      </c>
      <c r="D78" t="s">
        <v>50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24</v>
      </c>
      <c r="B79" t="s">
        <v>25</v>
      </c>
      <c r="C79" t="s">
        <v>34</v>
      </c>
      <c r="D79" t="s">
        <v>9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</row>
    <row r="80" spans="1:58">
      <c r="A80" t="s">
        <v>24</v>
      </c>
      <c r="B80" t="s">
        <v>37</v>
      </c>
      <c r="C80" t="s">
        <v>34</v>
      </c>
      <c r="D80" t="s">
        <v>9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</row>
    <row r="81" spans="1:25">
      <c r="A81" t="s">
        <v>24</v>
      </c>
      <c r="B81" t="s">
        <v>37</v>
      </c>
      <c r="C81" t="s">
        <v>34</v>
      </c>
      <c r="D81" t="s">
        <v>9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</row>
    <row r="82" spans="1:25">
      <c r="A82" t="s">
        <v>24</v>
      </c>
      <c r="B82" t="s">
        <v>37</v>
      </c>
      <c r="C82" t="s">
        <v>34</v>
      </c>
      <c r="D82" t="s">
        <v>9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  <c r="U82" s="4">
        <f>IF('Shoppable Services'!$F$4=$D82,1,0)*IF('Shoppable Services'!$E$4=$C82,1,0)*IF('Shoppable Services'!$D$4=$B82,1,0)*IF('Shoppable Services'!$C$4=$A82,1,0)*IF('Shoppable Services'!$B$4=U$52,U31,0)</f>
        <v>0</v>
      </c>
      <c r="V82" s="4">
        <f>IF('Shoppable Services'!$F$4=$D82,1,0)*IF('Shoppable Services'!$E$4=$C82,1,0)*IF('Shoppable Services'!$D$4=$B82,1,0)*IF('Shoppable Services'!$C$4=$A82,1,0)*IF('Shoppable Services'!$B$4=V$52,V31,0)</f>
        <v>0</v>
      </c>
      <c r="W82" s="4">
        <f>IF('Shoppable Services'!$F$4=$D82,1,0)*IF('Shoppable Services'!$E$4=$C82,1,0)*IF('Shoppable Services'!$D$4=$B82,1,0)*IF('Shoppable Services'!$C$4=$A82,1,0)*IF('Shoppable Services'!$B$4=W$52,W31,0)</f>
        <v>0</v>
      </c>
      <c r="X82" s="4">
        <f>IF('Shoppable Services'!$F$4=$D82,1,0)*IF('Shoppable Services'!$E$4=$C82,1,0)*IF('Shoppable Services'!$D$4=$B82,1,0)*IF('Shoppable Services'!$C$4=$A82,1,0)*IF('Shoppable Services'!$B$4=X$52,X31,0)</f>
        <v>0</v>
      </c>
      <c r="Y82" s="4">
        <f>IF('Shoppable Services'!$F$4=$D82,1,0)*IF('Shoppable Services'!$E$4=$C82,1,0)*IF('Shoppable Services'!$D$4=$B82,1,0)*IF('Shoppable Services'!$C$4=$A82,1,0)*IF('Shoppable Services'!$B$4=Y$52,Y31,0)</f>
        <v>0</v>
      </c>
    </row>
    <row r="83" spans="1:25">
      <c r="A83" t="s">
        <v>24</v>
      </c>
      <c r="B83" t="s">
        <v>26</v>
      </c>
      <c r="C83" t="s">
        <v>34</v>
      </c>
      <c r="D83" t="s">
        <v>7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  <c r="U83" s="4">
        <f>IF('Shoppable Services'!$F$4=$D83,1,0)*IF('Shoppable Services'!$E$4=$C83,1,0)*IF('Shoppable Services'!$D$4=$B83,1,0)*IF('Shoppable Services'!$C$4=$A83,1,0)*IF('Shoppable Services'!$B$4=U$52,U32,0)</f>
        <v>0</v>
      </c>
      <c r="V83" s="4">
        <f>IF('Shoppable Services'!$F$4=$D83,1,0)*IF('Shoppable Services'!$E$4=$C83,1,0)*IF('Shoppable Services'!$D$4=$B83,1,0)*IF('Shoppable Services'!$C$4=$A83,1,0)*IF('Shoppable Services'!$B$4=V$52,V32,0)</f>
        <v>0</v>
      </c>
      <c r="W83" s="4">
        <f>IF('Shoppable Services'!$F$4=$D83,1,0)*IF('Shoppable Services'!$E$4=$C83,1,0)*IF('Shoppable Services'!$D$4=$B83,1,0)*IF('Shoppable Services'!$C$4=$A83,1,0)*IF('Shoppable Services'!$B$4=W$52,W32,0)</f>
        <v>0</v>
      </c>
      <c r="X83" s="4">
        <f>IF('Shoppable Services'!$F$4=$D83,1,0)*IF('Shoppable Services'!$E$4=$C83,1,0)*IF('Shoppable Services'!$D$4=$B83,1,0)*IF('Shoppable Services'!$C$4=$A83,1,0)*IF('Shoppable Services'!$B$4=X$52,X32,0)</f>
        <v>0</v>
      </c>
      <c r="Y83" s="4">
        <f>IF('Shoppable Services'!$F$4=$D83,1,0)*IF('Shoppable Services'!$E$4=$C83,1,0)*IF('Shoppable Services'!$D$4=$B83,1,0)*IF('Shoppable Services'!$C$4=$A83,1,0)*IF('Shoppable Services'!$B$4=Y$52,Y32,0)</f>
        <v>0</v>
      </c>
    </row>
    <row r="84" spans="1:25">
      <c r="A84" t="s">
        <v>24</v>
      </c>
      <c r="B84" t="s">
        <v>26</v>
      </c>
      <c r="C84" t="s">
        <v>34</v>
      </c>
      <c r="D84" t="s">
        <v>7</v>
      </c>
      <c r="E84" s="4">
        <f>IF('Shoppable Services'!$F$4=$D84,1,0)*IF('Shoppable Services'!$E$4=$C84,1,0)*IF('Shoppable Services'!$D$4=$B84,1,0)*IF('Shoppable Services'!$C$4=$A84,1,0)*$E33</f>
        <v>0</v>
      </c>
      <c r="F84" s="4">
        <f>IF('Shoppable Services'!$F$4=$D84,1,0)*IF('Shoppable Services'!$E$4=$C84,1,0)*IF('Shoppable Services'!$D$4=$B84,1,0)*IF('Shoppable Services'!$C$4=$A84,1,0)*$F33</f>
        <v>0</v>
      </c>
      <c r="G84" s="4">
        <f>IF('Shoppable Services'!$F$4=$D84,1,0)*IF('Shoppable Services'!$E$4=$C84,1,0)*IF('Shoppable Services'!$D$4=$B84,1,0)*IF('Shoppable Services'!$C$4=$A84,1,0)*$G33</f>
        <v>0</v>
      </c>
      <c r="H84" s="4">
        <f>IF('Shoppable Services'!$F$4=$D84,1,0)*IF('Shoppable Services'!$E$4=$C84,1,0)*IF('Shoppable Services'!$D$4=$B84,1,0)*IF('Shoppable Services'!$C$4=$A84,1,0)*$H33</f>
        <v>0</v>
      </c>
      <c r="I84" s="4">
        <f>IF('Shoppable Services'!$F$4=$D84,1,0)*IF('Shoppable Services'!$E$4=$C84,1,0)*IF('Shoppable Services'!$D$4=$B84,1,0)*IF('Shoppable Services'!$C$4=$A84,1,0)*$I33</f>
        <v>0</v>
      </c>
      <c r="J84" s="4">
        <f>IF('Shoppable Services'!$F$4=$D84,1,0)*IF('Shoppable Services'!$E$4=$C84,1,0)*IF('Shoppable Services'!$D$4=$B84,1,0)*IF('Shoppable Services'!$C$4=$A84,1,0)*IF('Shoppable Services'!$B$4=J$52,J33,0)</f>
        <v>0</v>
      </c>
      <c r="K84" s="4">
        <f>IF('Shoppable Services'!$F$4=$D84,1,0)*IF('Shoppable Services'!$E$4=$C84,1,0)*IF('Shoppable Services'!$D$4=$B84,1,0)*IF('Shoppable Services'!$C$4=$A84,1,0)*IF('Shoppable Services'!$B$4=K$52,K33,0)</f>
        <v>0</v>
      </c>
      <c r="L84" s="4">
        <f>IF('Shoppable Services'!$F$4=$D84,1,0)*IF('Shoppable Services'!$E$4=$C84,1,0)*IF('Shoppable Services'!$D$4=$B84,1,0)*IF('Shoppable Services'!$C$4=$A84,1,0)*IF('Shoppable Services'!$B$4=L$52,L33,0)</f>
        <v>0</v>
      </c>
      <c r="M84" s="4">
        <f>IF('Shoppable Services'!$F$4=$D84,1,0)*IF('Shoppable Services'!$E$4=$C84,1,0)*IF('Shoppable Services'!$D$4=$B84,1,0)*IF('Shoppable Services'!$C$4=$A84,1,0)*IF('Shoppable Services'!$B$4=M$52,M33,0)</f>
        <v>0</v>
      </c>
      <c r="N84" s="4">
        <f>IF('Shoppable Services'!$F$4=$D84,1,0)*IF('Shoppable Services'!$E$4=$C84,1,0)*IF('Shoppable Services'!$D$4=$B84,1,0)*IF('Shoppable Services'!$C$4=$A84,1,0)*IF('Shoppable Services'!$B$4=N$52,N33,0)</f>
        <v>0</v>
      </c>
      <c r="O84" s="4">
        <f>IF('Shoppable Services'!$F$4=$D84,1,0)*IF('Shoppable Services'!$E$4=$C84,1,0)*IF('Shoppable Services'!$D$4=$B84,1,0)*IF('Shoppable Services'!$C$4=$A84,1,0)*IF('Shoppable Services'!$B$4=O$52,O33,0)</f>
        <v>0</v>
      </c>
      <c r="P84" s="4">
        <f>IF('Shoppable Services'!$F$4=$D84,1,0)*IF('Shoppable Services'!$E$4=$C84,1,0)*IF('Shoppable Services'!$D$4=$B84,1,0)*IF('Shoppable Services'!$C$4=$A84,1,0)*IF('Shoppable Services'!$B$4=P$52,P33,0)</f>
        <v>0</v>
      </c>
      <c r="Q84" s="4">
        <f>IF('Shoppable Services'!$F$4=$D84,1,0)*IF('Shoppable Services'!$E$4=$C84,1,0)*IF('Shoppable Services'!$D$4=$B84,1,0)*IF('Shoppable Services'!$C$4=$A84,1,0)*IF('Shoppable Services'!$B$4=Q$52,Q33,0)</f>
        <v>0</v>
      </c>
      <c r="R84" s="4">
        <f>IF('Shoppable Services'!$F$4=$D84,1,0)*IF('Shoppable Services'!$E$4=$C84,1,0)*IF('Shoppable Services'!$D$4=$B84,1,0)*IF('Shoppable Services'!$C$4=$A84,1,0)*IF('Shoppable Services'!$B$4=R$52,R33,0)</f>
        <v>0</v>
      </c>
      <c r="S84" s="4">
        <f>IF('Shoppable Services'!$F$4=$D84,1,0)*IF('Shoppable Services'!$E$4=$C84,1,0)*IF('Shoppable Services'!$D$4=$B84,1,0)*IF('Shoppable Services'!$C$4=$A84,1,0)*IF('Shoppable Services'!$B$4=S$52,S33,0)</f>
        <v>0</v>
      </c>
      <c r="T84" s="4">
        <f>IF('Shoppable Services'!$F$4=$D84,1,0)*IF('Shoppable Services'!$E$4=$C84,1,0)*IF('Shoppable Services'!$D$4=$B84,1,0)*IF('Shoppable Services'!$C$4=$A84,1,0)*IF('Shoppable Services'!$B$4=T$52,T33,0)</f>
        <v>0</v>
      </c>
      <c r="U84" s="4">
        <f>IF('Shoppable Services'!$F$4=$D84,1,0)*IF('Shoppable Services'!$E$4=$C84,1,0)*IF('Shoppable Services'!$D$4=$B84,1,0)*IF('Shoppable Services'!$C$4=$A84,1,0)*IF('Shoppable Services'!$B$4=U$52,U33,0)</f>
        <v>0</v>
      </c>
      <c r="V84" s="4">
        <f>IF('Shoppable Services'!$F$4=$D84,1,0)*IF('Shoppable Services'!$E$4=$C84,1,0)*IF('Shoppable Services'!$D$4=$B84,1,0)*IF('Shoppable Services'!$C$4=$A84,1,0)*IF('Shoppable Services'!$B$4=V$52,V33,0)</f>
        <v>0</v>
      </c>
      <c r="W84" s="4">
        <f>IF('Shoppable Services'!$F$4=$D84,1,0)*IF('Shoppable Services'!$E$4=$C84,1,0)*IF('Shoppable Services'!$D$4=$B84,1,0)*IF('Shoppable Services'!$C$4=$A84,1,0)*IF('Shoppable Services'!$B$4=W$52,W33,0)</f>
        <v>0</v>
      </c>
      <c r="X84" s="4">
        <f>IF('Shoppable Services'!$F$4=$D84,1,0)*IF('Shoppable Services'!$E$4=$C84,1,0)*IF('Shoppable Services'!$D$4=$B84,1,0)*IF('Shoppable Services'!$C$4=$A84,1,0)*IF('Shoppable Services'!$B$4=X$52,X33,0)</f>
        <v>0</v>
      </c>
      <c r="Y84" s="4">
        <f>IF('Shoppable Services'!$F$4=$D84,1,0)*IF('Shoppable Services'!$E$4=$C84,1,0)*IF('Shoppable Services'!$D$4=$B84,1,0)*IF('Shoppable Services'!$C$4=$A84,1,0)*IF('Shoppable Services'!$B$4=Y$52,Y33,0)</f>
        <v>0</v>
      </c>
    </row>
    <row r="85" spans="1:25">
      <c r="A85" t="s">
        <v>24</v>
      </c>
      <c r="B85" t="s">
        <v>27</v>
      </c>
      <c r="C85" t="s">
        <v>32</v>
      </c>
      <c r="D85" t="s">
        <v>9</v>
      </c>
      <c r="E85" s="4">
        <f>IF('Shoppable Services'!$F$4=$D85,1,0)*IF('Shoppable Services'!$E$4=$C85,1,0)*IF('Shoppable Services'!$D$4=$B85,1,0)*IF('Shoppable Services'!$C$4=$A85,1,0)*$E34</f>
        <v>0</v>
      </c>
      <c r="F85" s="4">
        <f>IF('Shoppable Services'!$F$4=$D85,1,0)*IF('Shoppable Services'!$E$4=$C85,1,0)*IF('Shoppable Services'!$D$4=$B85,1,0)*IF('Shoppable Services'!$C$4=$A85,1,0)*$F34</f>
        <v>0</v>
      </c>
      <c r="G85" s="4">
        <f>IF('Shoppable Services'!$F$4=$D85,1,0)*IF('Shoppable Services'!$E$4=$C85,1,0)*IF('Shoppable Services'!$D$4=$B85,1,0)*IF('Shoppable Services'!$C$4=$A85,1,0)*$G34</f>
        <v>0</v>
      </c>
      <c r="H85" s="4">
        <f>IF('Shoppable Services'!$F$4=$D85,1,0)*IF('Shoppable Services'!$E$4=$C85,1,0)*IF('Shoppable Services'!$D$4=$B85,1,0)*IF('Shoppable Services'!$C$4=$A85,1,0)*$H34</f>
        <v>0</v>
      </c>
      <c r="I85" s="4">
        <f>IF('Shoppable Services'!$F$4=$D85,1,0)*IF('Shoppable Services'!$E$4=$C85,1,0)*IF('Shoppable Services'!$D$4=$B85,1,0)*IF('Shoppable Services'!$C$4=$A85,1,0)*$I34</f>
        <v>0</v>
      </c>
      <c r="J85" s="4">
        <f>IF('Shoppable Services'!$F$4=$D85,1,0)*IF('Shoppable Services'!$E$4=$C85,1,0)*IF('Shoppable Services'!$D$4=$B85,1,0)*IF('Shoppable Services'!$C$4=$A85,1,0)*IF('Shoppable Services'!$B$4=J$52,J34,0)</f>
        <v>0</v>
      </c>
      <c r="K85" s="4">
        <f>IF('Shoppable Services'!$F$4=$D85,1,0)*IF('Shoppable Services'!$E$4=$C85,1,0)*IF('Shoppable Services'!$D$4=$B85,1,0)*IF('Shoppable Services'!$C$4=$A85,1,0)*IF('Shoppable Services'!$B$4=K$52,K34,0)</f>
        <v>0</v>
      </c>
      <c r="L85" s="4">
        <f>IF('Shoppable Services'!$F$4=$D85,1,0)*IF('Shoppable Services'!$E$4=$C85,1,0)*IF('Shoppable Services'!$D$4=$B85,1,0)*IF('Shoppable Services'!$C$4=$A85,1,0)*IF('Shoppable Services'!$B$4=L$52,L34,0)</f>
        <v>0</v>
      </c>
      <c r="M85" s="4">
        <f>IF('Shoppable Services'!$F$4=$D85,1,0)*IF('Shoppable Services'!$E$4=$C85,1,0)*IF('Shoppable Services'!$D$4=$B85,1,0)*IF('Shoppable Services'!$C$4=$A85,1,0)*IF('Shoppable Services'!$B$4=M$52,M34,0)</f>
        <v>0</v>
      </c>
      <c r="N85" s="4">
        <f>IF('Shoppable Services'!$F$4=$D85,1,0)*IF('Shoppable Services'!$E$4=$C85,1,0)*IF('Shoppable Services'!$D$4=$B85,1,0)*IF('Shoppable Services'!$C$4=$A85,1,0)*IF('Shoppable Services'!$B$4=N$52,N34,0)</f>
        <v>0</v>
      </c>
      <c r="O85" s="4">
        <f>IF('Shoppable Services'!$F$4=$D85,1,0)*IF('Shoppable Services'!$E$4=$C85,1,0)*IF('Shoppable Services'!$D$4=$B85,1,0)*IF('Shoppable Services'!$C$4=$A85,1,0)*IF('Shoppable Services'!$B$4=O$52,O34,0)</f>
        <v>0</v>
      </c>
      <c r="P85" s="4">
        <f>IF('Shoppable Services'!$F$4=$D85,1,0)*IF('Shoppable Services'!$E$4=$C85,1,0)*IF('Shoppable Services'!$D$4=$B85,1,0)*IF('Shoppable Services'!$C$4=$A85,1,0)*IF('Shoppable Services'!$B$4=P$52,P34,0)</f>
        <v>0</v>
      </c>
      <c r="Q85" s="4">
        <f>IF('Shoppable Services'!$F$4=$D85,1,0)*IF('Shoppable Services'!$E$4=$C85,1,0)*IF('Shoppable Services'!$D$4=$B85,1,0)*IF('Shoppable Services'!$C$4=$A85,1,0)*IF('Shoppable Services'!$B$4=Q$52,Q34,0)</f>
        <v>0</v>
      </c>
      <c r="R85" s="4">
        <f>IF('Shoppable Services'!$F$4=$D85,1,0)*IF('Shoppable Services'!$E$4=$C85,1,0)*IF('Shoppable Services'!$D$4=$B85,1,0)*IF('Shoppable Services'!$C$4=$A85,1,0)*IF('Shoppable Services'!$B$4=R$52,R34,0)</f>
        <v>0</v>
      </c>
      <c r="S85" s="4">
        <f>IF('Shoppable Services'!$F$4=$D85,1,0)*IF('Shoppable Services'!$E$4=$C85,1,0)*IF('Shoppable Services'!$D$4=$B85,1,0)*IF('Shoppable Services'!$C$4=$A85,1,0)*IF('Shoppable Services'!$B$4=S$52,S34,0)</f>
        <v>0</v>
      </c>
      <c r="T85" s="4">
        <f>IF('Shoppable Services'!$F$4=$D85,1,0)*IF('Shoppable Services'!$E$4=$C85,1,0)*IF('Shoppable Services'!$D$4=$B85,1,0)*IF('Shoppable Services'!$C$4=$A85,1,0)*IF('Shoppable Services'!$B$4=T$52,T34,0)</f>
        <v>0</v>
      </c>
      <c r="U85" s="4">
        <f>IF('Shoppable Services'!$F$4=$D85,1,0)*IF('Shoppable Services'!$E$4=$C85,1,0)*IF('Shoppable Services'!$D$4=$B85,1,0)*IF('Shoppable Services'!$C$4=$A85,1,0)*IF('Shoppable Services'!$B$4=U$52,U34,0)</f>
        <v>0</v>
      </c>
      <c r="V85" s="4">
        <f>IF('Shoppable Services'!$F$4=$D85,1,0)*IF('Shoppable Services'!$E$4=$C85,1,0)*IF('Shoppable Services'!$D$4=$B85,1,0)*IF('Shoppable Services'!$C$4=$A85,1,0)*IF('Shoppable Services'!$B$4=V$52,V34,0)</f>
        <v>0</v>
      </c>
      <c r="W85" s="4">
        <f>IF('Shoppable Services'!$F$4=$D85,1,0)*IF('Shoppable Services'!$E$4=$C85,1,0)*IF('Shoppable Services'!$D$4=$B85,1,0)*IF('Shoppable Services'!$C$4=$A85,1,0)*IF('Shoppable Services'!$B$4=W$52,W34,0)</f>
        <v>0</v>
      </c>
      <c r="X85" s="4">
        <f>IF('Shoppable Services'!$F$4=$D85,1,0)*IF('Shoppable Services'!$E$4=$C85,1,0)*IF('Shoppable Services'!$D$4=$B85,1,0)*IF('Shoppable Services'!$C$4=$A85,1,0)*IF('Shoppable Services'!$B$4=X$52,X34,0)</f>
        <v>0</v>
      </c>
      <c r="Y85" s="4">
        <f>IF('Shoppable Services'!$F$4=$D85,1,0)*IF('Shoppable Services'!$E$4=$C85,1,0)*IF('Shoppable Services'!$D$4=$B85,1,0)*IF('Shoppable Services'!$C$4=$A85,1,0)*IF('Shoppable Services'!$B$4=Y$52,Y34,0)</f>
        <v>0</v>
      </c>
    </row>
    <row r="86" spans="1:25">
      <c r="A86" t="s">
        <v>24</v>
      </c>
      <c r="B86" t="s">
        <v>27</v>
      </c>
      <c r="C86" t="s">
        <v>32</v>
      </c>
      <c r="D86" t="s">
        <v>9</v>
      </c>
      <c r="E86" s="4">
        <f>IF('Shoppable Services'!$F$4=$D86,1,0)*IF('Shoppable Services'!$E$4=$C86,1,0)*IF('Shoppable Services'!$D$4=$B86,1,0)*IF('Shoppable Services'!$C$4=$A86,1,0)*$E35</f>
        <v>0</v>
      </c>
      <c r="F86" s="4">
        <f>IF('Shoppable Services'!$F$4=$D86,1,0)*IF('Shoppable Services'!$E$4=$C86,1,0)*IF('Shoppable Services'!$D$4=$B86,1,0)*IF('Shoppable Services'!$C$4=$A86,1,0)*$F35</f>
        <v>0</v>
      </c>
      <c r="G86" s="4">
        <f>IF('Shoppable Services'!$F$4=$D86,1,0)*IF('Shoppable Services'!$E$4=$C86,1,0)*IF('Shoppable Services'!$D$4=$B86,1,0)*IF('Shoppable Services'!$C$4=$A86,1,0)*$G35</f>
        <v>0</v>
      </c>
      <c r="H86" s="4">
        <f>IF('Shoppable Services'!$F$4=$D86,1,0)*IF('Shoppable Services'!$E$4=$C86,1,0)*IF('Shoppable Services'!$D$4=$B86,1,0)*IF('Shoppable Services'!$C$4=$A86,1,0)*$H35</f>
        <v>0</v>
      </c>
      <c r="I86" s="4">
        <f>IF('Shoppable Services'!$F$4=$D86,1,0)*IF('Shoppable Services'!$E$4=$C86,1,0)*IF('Shoppable Services'!$D$4=$B86,1,0)*IF('Shoppable Services'!$C$4=$A86,1,0)*$I35</f>
        <v>0</v>
      </c>
      <c r="J86" s="4">
        <f>IF('Shoppable Services'!$F$4=$D86,1,0)*IF('Shoppable Services'!$E$4=$C86,1,0)*IF('Shoppable Services'!$D$4=$B86,1,0)*IF('Shoppable Services'!$C$4=$A86,1,0)*IF('Shoppable Services'!$B$4=J$52,J35,0)</f>
        <v>0</v>
      </c>
      <c r="K86" s="4">
        <f>IF('Shoppable Services'!$F$4=$D86,1,0)*IF('Shoppable Services'!$E$4=$C86,1,0)*IF('Shoppable Services'!$D$4=$B86,1,0)*IF('Shoppable Services'!$C$4=$A86,1,0)*IF('Shoppable Services'!$B$4=K$52,K35,0)</f>
        <v>0</v>
      </c>
      <c r="L86" s="4">
        <f>IF('Shoppable Services'!$F$4=$D86,1,0)*IF('Shoppable Services'!$E$4=$C86,1,0)*IF('Shoppable Services'!$D$4=$B86,1,0)*IF('Shoppable Services'!$C$4=$A86,1,0)*IF('Shoppable Services'!$B$4=L$52,L35,0)</f>
        <v>0</v>
      </c>
      <c r="M86" s="4">
        <f>IF('Shoppable Services'!$F$4=$D86,1,0)*IF('Shoppable Services'!$E$4=$C86,1,0)*IF('Shoppable Services'!$D$4=$B86,1,0)*IF('Shoppable Services'!$C$4=$A86,1,0)*IF('Shoppable Services'!$B$4=M$52,M35,0)</f>
        <v>0</v>
      </c>
      <c r="N86" s="4">
        <f>IF('Shoppable Services'!$F$4=$D86,1,0)*IF('Shoppable Services'!$E$4=$C86,1,0)*IF('Shoppable Services'!$D$4=$B86,1,0)*IF('Shoppable Services'!$C$4=$A86,1,0)*IF('Shoppable Services'!$B$4=N$52,N35,0)</f>
        <v>0</v>
      </c>
      <c r="O86" s="4">
        <f>IF('Shoppable Services'!$F$4=$D86,1,0)*IF('Shoppable Services'!$E$4=$C86,1,0)*IF('Shoppable Services'!$D$4=$B86,1,0)*IF('Shoppable Services'!$C$4=$A86,1,0)*IF('Shoppable Services'!$B$4=O$52,O35,0)</f>
        <v>0</v>
      </c>
      <c r="P86" s="4">
        <f>IF('Shoppable Services'!$F$4=$D86,1,0)*IF('Shoppable Services'!$E$4=$C86,1,0)*IF('Shoppable Services'!$D$4=$B86,1,0)*IF('Shoppable Services'!$C$4=$A86,1,0)*IF('Shoppable Services'!$B$4=P$52,P35,0)</f>
        <v>0</v>
      </c>
      <c r="Q86" s="4">
        <f>IF('Shoppable Services'!$F$4=$D86,1,0)*IF('Shoppable Services'!$E$4=$C86,1,0)*IF('Shoppable Services'!$D$4=$B86,1,0)*IF('Shoppable Services'!$C$4=$A86,1,0)*IF('Shoppable Services'!$B$4=Q$52,Q35,0)</f>
        <v>0</v>
      </c>
      <c r="R86" s="4">
        <f>IF('Shoppable Services'!$F$4=$D86,1,0)*IF('Shoppable Services'!$E$4=$C86,1,0)*IF('Shoppable Services'!$D$4=$B86,1,0)*IF('Shoppable Services'!$C$4=$A86,1,0)*IF('Shoppable Services'!$B$4=R$52,R35,0)</f>
        <v>0</v>
      </c>
      <c r="S86" s="4">
        <f>IF('Shoppable Services'!$F$4=$D86,1,0)*IF('Shoppable Services'!$E$4=$C86,1,0)*IF('Shoppable Services'!$D$4=$B86,1,0)*IF('Shoppable Services'!$C$4=$A86,1,0)*IF('Shoppable Services'!$B$4=S$52,S35,0)</f>
        <v>0</v>
      </c>
      <c r="T86" s="4">
        <f>IF('Shoppable Services'!$F$4=$D86,1,0)*IF('Shoppable Services'!$E$4=$C86,1,0)*IF('Shoppable Services'!$D$4=$B86,1,0)*IF('Shoppable Services'!$C$4=$A86,1,0)*IF('Shoppable Services'!$B$4=T$52,T35,0)</f>
        <v>0</v>
      </c>
      <c r="U86" s="4">
        <f>IF('Shoppable Services'!$F$4=$D86,1,0)*IF('Shoppable Services'!$E$4=$C86,1,0)*IF('Shoppable Services'!$D$4=$B86,1,0)*IF('Shoppable Services'!$C$4=$A86,1,0)*IF('Shoppable Services'!$B$4=U$52,U35,0)</f>
        <v>0</v>
      </c>
      <c r="V86" s="4">
        <f>IF('Shoppable Services'!$F$4=$D86,1,0)*IF('Shoppable Services'!$E$4=$C86,1,0)*IF('Shoppable Services'!$D$4=$B86,1,0)*IF('Shoppable Services'!$C$4=$A86,1,0)*IF('Shoppable Services'!$B$4=V$52,V35,0)</f>
        <v>0</v>
      </c>
      <c r="W86" s="4">
        <f>IF('Shoppable Services'!$F$4=$D86,1,0)*IF('Shoppable Services'!$E$4=$C86,1,0)*IF('Shoppable Services'!$D$4=$B86,1,0)*IF('Shoppable Services'!$C$4=$A86,1,0)*IF('Shoppable Services'!$B$4=W$52,W35,0)</f>
        <v>0</v>
      </c>
      <c r="X86" s="4">
        <f>IF('Shoppable Services'!$F$4=$D86,1,0)*IF('Shoppable Services'!$E$4=$C86,1,0)*IF('Shoppable Services'!$D$4=$B86,1,0)*IF('Shoppable Services'!$C$4=$A86,1,0)*IF('Shoppable Services'!$B$4=X$52,X35,0)</f>
        <v>0</v>
      </c>
      <c r="Y86" s="4">
        <f>IF('Shoppable Services'!$F$4=$D86,1,0)*IF('Shoppable Services'!$E$4=$C86,1,0)*IF('Shoppable Services'!$D$4=$B86,1,0)*IF('Shoppable Services'!$C$4=$A86,1,0)*IF('Shoppable Services'!$B$4=Y$52,Y35,0)</f>
        <v>0</v>
      </c>
    </row>
    <row r="87" spans="1:25">
      <c r="A87" t="s">
        <v>24</v>
      </c>
      <c r="B87" t="s">
        <v>27</v>
      </c>
      <c r="C87" t="s">
        <v>34</v>
      </c>
      <c r="D87" t="s">
        <v>50</v>
      </c>
      <c r="E87" s="4">
        <f>IF('Shoppable Services'!$F$4=$D87,1,0)*IF('Shoppable Services'!$E$4=$C87,1,0)*IF('Shoppable Services'!$D$4=$B87,1,0)*IF('Shoppable Services'!$C$4=$A87,1,0)*$E36</f>
        <v>0</v>
      </c>
      <c r="F87" s="4">
        <f>IF('Shoppable Services'!$F$4=$D87,1,0)*IF('Shoppable Services'!$E$4=$C87,1,0)*IF('Shoppable Services'!$D$4=$B87,1,0)*IF('Shoppable Services'!$C$4=$A87,1,0)*$F36</f>
        <v>0</v>
      </c>
      <c r="G87" s="4">
        <f>IF('Shoppable Services'!$F$4=$D87,1,0)*IF('Shoppable Services'!$E$4=$C87,1,0)*IF('Shoppable Services'!$D$4=$B87,1,0)*IF('Shoppable Services'!$C$4=$A87,1,0)*$G36</f>
        <v>0</v>
      </c>
      <c r="H87" s="4">
        <f>IF('Shoppable Services'!$F$4=$D87,1,0)*IF('Shoppable Services'!$E$4=$C87,1,0)*IF('Shoppable Services'!$D$4=$B87,1,0)*IF('Shoppable Services'!$C$4=$A87,1,0)*$H36</f>
        <v>0</v>
      </c>
      <c r="I87" s="4">
        <f>IF('Shoppable Services'!$F$4=$D87,1,0)*IF('Shoppable Services'!$E$4=$C87,1,0)*IF('Shoppable Services'!$D$4=$B87,1,0)*IF('Shoppable Services'!$C$4=$A87,1,0)*$I36</f>
        <v>0</v>
      </c>
      <c r="J87" s="4">
        <f>IF('Shoppable Services'!$F$4=$D87,1,0)*IF('Shoppable Services'!$E$4=$C87,1,0)*IF('Shoppable Services'!$D$4=$B87,1,0)*IF('Shoppable Services'!$C$4=$A87,1,0)*IF('Shoppable Services'!$B$4=J$52,J36,0)</f>
        <v>0</v>
      </c>
      <c r="K87" s="4">
        <f>IF('Shoppable Services'!$F$4=$D87,1,0)*IF('Shoppable Services'!$E$4=$C87,1,0)*IF('Shoppable Services'!$D$4=$B87,1,0)*IF('Shoppable Services'!$C$4=$A87,1,0)*IF('Shoppable Services'!$B$4=K$52,K36,0)</f>
        <v>0</v>
      </c>
      <c r="L87" s="4">
        <f>IF('Shoppable Services'!$F$4=$D87,1,0)*IF('Shoppable Services'!$E$4=$C87,1,0)*IF('Shoppable Services'!$D$4=$B87,1,0)*IF('Shoppable Services'!$C$4=$A87,1,0)*IF('Shoppable Services'!$B$4=L$52,L36,0)</f>
        <v>0</v>
      </c>
      <c r="M87" s="4">
        <f>IF('Shoppable Services'!$F$4=$D87,1,0)*IF('Shoppable Services'!$E$4=$C87,1,0)*IF('Shoppable Services'!$D$4=$B87,1,0)*IF('Shoppable Services'!$C$4=$A87,1,0)*IF('Shoppable Services'!$B$4=M$52,M36,0)</f>
        <v>0</v>
      </c>
      <c r="N87" s="4">
        <f>IF('Shoppable Services'!$F$4=$D87,1,0)*IF('Shoppable Services'!$E$4=$C87,1,0)*IF('Shoppable Services'!$D$4=$B87,1,0)*IF('Shoppable Services'!$C$4=$A87,1,0)*IF('Shoppable Services'!$B$4=N$52,N36,0)</f>
        <v>0</v>
      </c>
      <c r="O87" s="4">
        <f>IF('Shoppable Services'!$F$4=$D87,1,0)*IF('Shoppable Services'!$E$4=$C87,1,0)*IF('Shoppable Services'!$D$4=$B87,1,0)*IF('Shoppable Services'!$C$4=$A87,1,0)*IF('Shoppable Services'!$B$4=O$52,O36,0)</f>
        <v>0</v>
      </c>
      <c r="P87" s="4">
        <f>IF('Shoppable Services'!$F$4=$D87,1,0)*IF('Shoppable Services'!$E$4=$C87,1,0)*IF('Shoppable Services'!$D$4=$B87,1,0)*IF('Shoppable Services'!$C$4=$A87,1,0)*IF('Shoppable Services'!$B$4=P$52,P36,0)</f>
        <v>0</v>
      </c>
      <c r="Q87" s="4">
        <f>IF('Shoppable Services'!$F$4=$D87,1,0)*IF('Shoppable Services'!$E$4=$C87,1,0)*IF('Shoppable Services'!$D$4=$B87,1,0)*IF('Shoppable Services'!$C$4=$A87,1,0)*IF('Shoppable Services'!$B$4=Q$52,Q36,0)</f>
        <v>0</v>
      </c>
      <c r="R87" s="4">
        <f>IF('Shoppable Services'!$F$4=$D87,1,0)*IF('Shoppable Services'!$E$4=$C87,1,0)*IF('Shoppable Services'!$D$4=$B87,1,0)*IF('Shoppable Services'!$C$4=$A87,1,0)*IF('Shoppable Services'!$B$4=R$52,R36,0)</f>
        <v>0</v>
      </c>
      <c r="S87" s="4">
        <f>IF('Shoppable Services'!$F$4=$D87,1,0)*IF('Shoppable Services'!$E$4=$C87,1,0)*IF('Shoppable Services'!$D$4=$B87,1,0)*IF('Shoppable Services'!$C$4=$A87,1,0)*IF('Shoppable Services'!$B$4=S$52,S36,0)</f>
        <v>0</v>
      </c>
      <c r="T87" s="4">
        <f>IF('Shoppable Services'!$F$4=$D87,1,0)*IF('Shoppable Services'!$E$4=$C87,1,0)*IF('Shoppable Services'!$D$4=$B87,1,0)*IF('Shoppable Services'!$C$4=$A87,1,0)*IF('Shoppable Services'!$B$4=T$52,T36,0)</f>
        <v>0</v>
      </c>
      <c r="U87" s="4">
        <f>IF('Shoppable Services'!$F$4=$D87,1,0)*IF('Shoppable Services'!$E$4=$C87,1,0)*IF('Shoppable Services'!$D$4=$B87,1,0)*IF('Shoppable Services'!$C$4=$A87,1,0)*IF('Shoppable Services'!$B$4=U$52,U36,0)</f>
        <v>0</v>
      </c>
      <c r="V87" s="4">
        <f>IF('Shoppable Services'!$F$4=$D87,1,0)*IF('Shoppable Services'!$E$4=$C87,1,0)*IF('Shoppable Services'!$D$4=$B87,1,0)*IF('Shoppable Services'!$C$4=$A87,1,0)*IF('Shoppable Services'!$B$4=V$52,V36,0)</f>
        <v>0</v>
      </c>
      <c r="W87" s="4">
        <f>IF('Shoppable Services'!$F$4=$D87,1,0)*IF('Shoppable Services'!$E$4=$C87,1,0)*IF('Shoppable Services'!$D$4=$B87,1,0)*IF('Shoppable Services'!$C$4=$A87,1,0)*IF('Shoppable Services'!$B$4=W$52,W36,0)</f>
        <v>0</v>
      </c>
      <c r="X87" s="4">
        <f>IF('Shoppable Services'!$F$4=$D87,1,0)*IF('Shoppable Services'!$E$4=$C87,1,0)*IF('Shoppable Services'!$D$4=$B87,1,0)*IF('Shoppable Services'!$C$4=$A87,1,0)*IF('Shoppable Services'!$B$4=X$52,X36,0)</f>
        <v>0</v>
      </c>
      <c r="Y87" s="4">
        <f>IF('Shoppable Services'!$F$4=$D87,1,0)*IF('Shoppable Services'!$E$4=$C87,1,0)*IF('Shoppable Services'!$D$4=$B87,1,0)*IF('Shoppable Services'!$C$4=$A87,1,0)*IF('Shoppable Services'!$B$4=Y$52,Y36,0)</f>
        <v>0</v>
      </c>
    </row>
    <row r="88" spans="1:25">
      <c r="A88" t="s">
        <v>24</v>
      </c>
      <c r="B88" t="s">
        <v>27</v>
      </c>
      <c r="C88" t="s">
        <v>34</v>
      </c>
      <c r="D88" t="s">
        <v>9</v>
      </c>
      <c r="E88" s="4">
        <f>IF('Shoppable Services'!$F$4=$D88,1,0)*IF('Shoppable Services'!$E$4=$C88,1,0)*IF('Shoppable Services'!$D$4=$B88,1,0)*IF('Shoppable Services'!$C$4=$A88,1,0)*$E37</f>
        <v>0</v>
      </c>
      <c r="F88" s="4">
        <f>IF('Shoppable Services'!$F$4=$D88,1,0)*IF('Shoppable Services'!$E$4=$C88,1,0)*IF('Shoppable Services'!$D$4=$B88,1,0)*IF('Shoppable Services'!$C$4=$A88,1,0)*$F37</f>
        <v>0</v>
      </c>
      <c r="G88" s="4">
        <f>IF('Shoppable Services'!$F$4=$D88,1,0)*IF('Shoppable Services'!$E$4=$C88,1,0)*IF('Shoppable Services'!$D$4=$B88,1,0)*IF('Shoppable Services'!$C$4=$A88,1,0)*$G37</f>
        <v>0</v>
      </c>
      <c r="H88" s="4">
        <f>IF('Shoppable Services'!$F$4=$D88,1,0)*IF('Shoppable Services'!$E$4=$C88,1,0)*IF('Shoppable Services'!$D$4=$B88,1,0)*IF('Shoppable Services'!$C$4=$A88,1,0)*$H37</f>
        <v>0</v>
      </c>
      <c r="I88" s="4">
        <f>IF('Shoppable Services'!$F$4=$D88,1,0)*IF('Shoppable Services'!$E$4=$C88,1,0)*IF('Shoppable Services'!$D$4=$B88,1,0)*IF('Shoppable Services'!$C$4=$A88,1,0)*$I37</f>
        <v>0</v>
      </c>
      <c r="J88" s="4">
        <f>IF('Shoppable Services'!$F$4=$D88,1,0)*IF('Shoppable Services'!$E$4=$C88,1,0)*IF('Shoppable Services'!$D$4=$B88,1,0)*IF('Shoppable Services'!$C$4=$A88,1,0)*IF('Shoppable Services'!$B$4=J$52,J37,0)</f>
        <v>0</v>
      </c>
      <c r="K88" s="4">
        <f>IF('Shoppable Services'!$F$4=$D88,1,0)*IF('Shoppable Services'!$E$4=$C88,1,0)*IF('Shoppable Services'!$D$4=$B88,1,0)*IF('Shoppable Services'!$C$4=$A88,1,0)*IF('Shoppable Services'!$B$4=K$52,K37,0)</f>
        <v>0</v>
      </c>
      <c r="L88" s="4">
        <f>IF('Shoppable Services'!$F$4=$D88,1,0)*IF('Shoppable Services'!$E$4=$C88,1,0)*IF('Shoppable Services'!$D$4=$B88,1,0)*IF('Shoppable Services'!$C$4=$A88,1,0)*IF('Shoppable Services'!$B$4=L$52,L37,0)</f>
        <v>0</v>
      </c>
      <c r="M88" s="4">
        <f>IF('Shoppable Services'!$F$4=$D88,1,0)*IF('Shoppable Services'!$E$4=$C88,1,0)*IF('Shoppable Services'!$D$4=$B88,1,0)*IF('Shoppable Services'!$C$4=$A88,1,0)*IF('Shoppable Services'!$B$4=M$52,M37,0)</f>
        <v>0</v>
      </c>
      <c r="N88" s="4">
        <f>IF('Shoppable Services'!$F$4=$D88,1,0)*IF('Shoppable Services'!$E$4=$C88,1,0)*IF('Shoppable Services'!$D$4=$B88,1,0)*IF('Shoppable Services'!$C$4=$A88,1,0)*IF('Shoppable Services'!$B$4=N$52,N37,0)</f>
        <v>0</v>
      </c>
      <c r="O88" s="4">
        <f>IF('Shoppable Services'!$F$4=$D88,1,0)*IF('Shoppable Services'!$E$4=$C88,1,0)*IF('Shoppable Services'!$D$4=$B88,1,0)*IF('Shoppable Services'!$C$4=$A88,1,0)*IF('Shoppable Services'!$B$4=O$52,O37,0)</f>
        <v>0</v>
      </c>
      <c r="P88" s="4">
        <f>IF('Shoppable Services'!$F$4=$D88,1,0)*IF('Shoppable Services'!$E$4=$C88,1,0)*IF('Shoppable Services'!$D$4=$B88,1,0)*IF('Shoppable Services'!$C$4=$A88,1,0)*IF('Shoppable Services'!$B$4=P$52,P37,0)</f>
        <v>0</v>
      </c>
      <c r="Q88" s="4">
        <f>IF('Shoppable Services'!$F$4=$D88,1,0)*IF('Shoppable Services'!$E$4=$C88,1,0)*IF('Shoppable Services'!$D$4=$B88,1,0)*IF('Shoppable Services'!$C$4=$A88,1,0)*IF('Shoppable Services'!$B$4=Q$52,Q37,0)</f>
        <v>0</v>
      </c>
      <c r="R88" s="4">
        <f>IF('Shoppable Services'!$F$4=$D88,1,0)*IF('Shoppable Services'!$E$4=$C88,1,0)*IF('Shoppable Services'!$D$4=$B88,1,0)*IF('Shoppable Services'!$C$4=$A88,1,0)*IF('Shoppable Services'!$B$4=R$52,R37,0)</f>
        <v>0</v>
      </c>
      <c r="S88" s="4">
        <f>IF('Shoppable Services'!$F$4=$D88,1,0)*IF('Shoppable Services'!$E$4=$C88,1,0)*IF('Shoppable Services'!$D$4=$B88,1,0)*IF('Shoppable Services'!$C$4=$A88,1,0)*IF('Shoppable Services'!$B$4=S$52,S37,0)</f>
        <v>0</v>
      </c>
      <c r="T88" s="4">
        <f>IF('Shoppable Services'!$F$4=$D88,1,0)*IF('Shoppable Services'!$E$4=$C88,1,0)*IF('Shoppable Services'!$D$4=$B88,1,0)*IF('Shoppable Services'!$C$4=$A88,1,0)*IF('Shoppable Services'!$B$4=T$52,T37,0)</f>
        <v>0</v>
      </c>
      <c r="U88" s="4">
        <f>IF('Shoppable Services'!$F$4=$D88,1,0)*IF('Shoppable Services'!$E$4=$C88,1,0)*IF('Shoppable Services'!$D$4=$B88,1,0)*IF('Shoppable Services'!$C$4=$A88,1,0)*IF('Shoppable Services'!$B$4=U$52,U37,0)</f>
        <v>0</v>
      </c>
      <c r="V88" s="4">
        <f>IF('Shoppable Services'!$F$4=$D88,1,0)*IF('Shoppable Services'!$E$4=$C88,1,0)*IF('Shoppable Services'!$D$4=$B88,1,0)*IF('Shoppable Services'!$C$4=$A88,1,0)*IF('Shoppable Services'!$B$4=V$52,V37,0)</f>
        <v>0</v>
      </c>
      <c r="W88" s="4">
        <f>IF('Shoppable Services'!$F$4=$D88,1,0)*IF('Shoppable Services'!$E$4=$C88,1,0)*IF('Shoppable Services'!$D$4=$B88,1,0)*IF('Shoppable Services'!$C$4=$A88,1,0)*IF('Shoppable Services'!$B$4=W$52,W37,0)</f>
        <v>0</v>
      </c>
      <c r="X88" s="4">
        <f>IF('Shoppable Services'!$F$4=$D88,1,0)*IF('Shoppable Services'!$E$4=$C88,1,0)*IF('Shoppable Services'!$D$4=$B88,1,0)*IF('Shoppable Services'!$C$4=$A88,1,0)*IF('Shoppable Services'!$B$4=X$52,X37,0)</f>
        <v>0</v>
      </c>
      <c r="Y88" s="4">
        <f>IF('Shoppable Services'!$F$4=$D88,1,0)*IF('Shoppable Services'!$E$4=$C88,1,0)*IF('Shoppable Services'!$D$4=$B88,1,0)*IF('Shoppable Services'!$C$4=$A88,1,0)*IF('Shoppable Services'!$B$4=Y$52,Y37,0)</f>
        <v>0</v>
      </c>
    </row>
    <row r="89" spans="1:25">
      <c r="A89" t="s">
        <v>24</v>
      </c>
      <c r="B89" t="s">
        <v>27</v>
      </c>
      <c r="C89" t="s">
        <v>34</v>
      </c>
      <c r="D89" t="s">
        <v>50</v>
      </c>
      <c r="E89" s="4">
        <f>IF('Shoppable Services'!$F$4=$D89,1,0)*IF('Shoppable Services'!$E$4=$C89,1,0)*IF('Shoppable Services'!$D$4=$B89,1,0)*IF('Shoppable Services'!$C$4=$A89,1,0)*$E38</f>
        <v>0</v>
      </c>
      <c r="F89" s="4">
        <f>IF('Shoppable Services'!$F$4=$D89,1,0)*IF('Shoppable Services'!$E$4=$C89,1,0)*IF('Shoppable Services'!$D$4=$B89,1,0)*IF('Shoppable Services'!$C$4=$A89,1,0)*$F38</f>
        <v>0</v>
      </c>
      <c r="G89" s="4">
        <f>IF('Shoppable Services'!$F$4=$D89,1,0)*IF('Shoppable Services'!$E$4=$C89,1,0)*IF('Shoppable Services'!$D$4=$B89,1,0)*IF('Shoppable Services'!$C$4=$A89,1,0)*$G38</f>
        <v>0</v>
      </c>
      <c r="H89" s="4">
        <f>IF('Shoppable Services'!$F$4=$D89,1,0)*IF('Shoppable Services'!$E$4=$C89,1,0)*IF('Shoppable Services'!$D$4=$B89,1,0)*IF('Shoppable Services'!$C$4=$A89,1,0)*$H38</f>
        <v>0</v>
      </c>
      <c r="I89" s="4">
        <f>IF('Shoppable Services'!$F$4=$D89,1,0)*IF('Shoppable Services'!$E$4=$C89,1,0)*IF('Shoppable Services'!$D$4=$B89,1,0)*IF('Shoppable Services'!$C$4=$A89,1,0)*$I38</f>
        <v>0</v>
      </c>
      <c r="J89" s="4">
        <f>IF('Shoppable Services'!$F$4=$D89,1,0)*IF('Shoppable Services'!$E$4=$C89,1,0)*IF('Shoppable Services'!$D$4=$B89,1,0)*IF('Shoppable Services'!$C$4=$A89,1,0)*IF('Shoppable Services'!$B$4=J$52,J38,0)</f>
        <v>0</v>
      </c>
      <c r="K89" s="4">
        <f>IF('Shoppable Services'!$F$4=$D89,1,0)*IF('Shoppable Services'!$E$4=$C89,1,0)*IF('Shoppable Services'!$D$4=$B89,1,0)*IF('Shoppable Services'!$C$4=$A89,1,0)*IF('Shoppable Services'!$B$4=K$52,K38,0)</f>
        <v>0</v>
      </c>
      <c r="L89" s="4">
        <f>IF('Shoppable Services'!$F$4=$D89,1,0)*IF('Shoppable Services'!$E$4=$C89,1,0)*IF('Shoppable Services'!$D$4=$B89,1,0)*IF('Shoppable Services'!$C$4=$A89,1,0)*IF('Shoppable Services'!$B$4=L$52,L38,0)</f>
        <v>0</v>
      </c>
      <c r="M89" s="4">
        <f>IF('Shoppable Services'!$F$4=$D89,1,0)*IF('Shoppable Services'!$E$4=$C89,1,0)*IF('Shoppable Services'!$D$4=$B89,1,0)*IF('Shoppable Services'!$C$4=$A89,1,0)*IF('Shoppable Services'!$B$4=M$52,M38,0)</f>
        <v>0</v>
      </c>
      <c r="N89" s="4">
        <f>IF('Shoppable Services'!$F$4=$D89,1,0)*IF('Shoppable Services'!$E$4=$C89,1,0)*IF('Shoppable Services'!$D$4=$B89,1,0)*IF('Shoppable Services'!$C$4=$A89,1,0)*IF('Shoppable Services'!$B$4=N$52,N38,0)</f>
        <v>0</v>
      </c>
      <c r="O89" s="4">
        <f>IF('Shoppable Services'!$F$4=$D89,1,0)*IF('Shoppable Services'!$E$4=$C89,1,0)*IF('Shoppable Services'!$D$4=$B89,1,0)*IF('Shoppable Services'!$C$4=$A89,1,0)*IF('Shoppable Services'!$B$4=O$52,O38,0)</f>
        <v>0</v>
      </c>
      <c r="P89" s="4">
        <f>IF('Shoppable Services'!$F$4=$D89,1,0)*IF('Shoppable Services'!$E$4=$C89,1,0)*IF('Shoppable Services'!$D$4=$B89,1,0)*IF('Shoppable Services'!$C$4=$A89,1,0)*IF('Shoppable Services'!$B$4=P$52,P38,0)</f>
        <v>0</v>
      </c>
      <c r="Q89" s="4">
        <f>IF('Shoppable Services'!$F$4=$D89,1,0)*IF('Shoppable Services'!$E$4=$C89,1,0)*IF('Shoppable Services'!$D$4=$B89,1,0)*IF('Shoppable Services'!$C$4=$A89,1,0)*IF('Shoppable Services'!$B$4=Q$52,Q38,0)</f>
        <v>0</v>
      </c>
      <c r="R89" s="4">
        <f>IF('Shoppable Services'!$F$4=$D89,1,0)*IF('Shoppable Services'!$E$4=$C89,1,0)*IF('Shoppable Services'!$D$4=$B89,1,0)*IF('Shoppable Services'!$C$4=$A89,1,0)*IF('Shoppable Services'!$B$4=R$52,R38,0)</f>
        <v>0</v>
      </c>
      <c r="S89" s="4">
        <f>IF('Shoppable Services'!$F$4=$D89,1,0)*IF('Shoppable Services'!$E$4=$C89,1,0)*IF('Shoppable Services'!$D$4=$B89,1,0)*IF('Shoppable Services'!$C$4=$A89,1,0)*IF('Shoppable Services'!$B$4=S$52,S38,0)</f>
        <v>0</v>
      </c>
      <c r="T89" s="4">
        <f>IF('Shoppable Services'!$F$4=$D89,1,0)*IF('Shoppable Services'!$E$4=$C89,1,0)*IF('Shoppable Services'!$D$4=$B89,1,0)*IF('Shoppable Services'!$C$4=$A89,1,0)*IF('Shoppable Services'!$B$4=T$52,T38,0)</f>
        <v>0</v>
      </c>
      <c r="U89" s="4">
        <f>IF('Shoppable Services'!$F$4=$D89,1,0)*IF('Shoppable Services'!$E$4=$C89,1,0)*IF('Shoppable Services'!$D$4=$B89,1,0)*IF('Shoppable Services'!$C$4=$A89,1,0)*IF('Shoppable Services'!$B$4=U$52,U38,0)</f>
        <v>0</v>
      </c>
      <c r="V89" s="4">
        <f>IF('Shoppable Services'!$F$4=$D89,1,0)*IF('Shoppable Services'!$E$4=$C89,1,0)*IF('Shoppable Services'!$D$4=$B89,1,0)*IF('Shoppable Services'!$C$4=$A89,1,0)*IF('Shoppable Services'!$B$4=V$52,V38,0)</f>
        <v>0</v>
      </c>
      <c r="W89" s="4">
        <f>IF('Shoppable Services'!$F$4=$D89,1,0)*IF('Shoppable Services'!$E$4=$C89,1,0)*IF('Shoppable Services'!$D$4=$B89,1,0)*IF('Shoppable Services'!$C$4=$A89,1,0)*IF('Shoppable Services'!$B$4=W$52,W38,0)</f>
        <v>0</v>
      </c>
      <c r="X89" s="4">
        <f>IF('Shoppable Services'!$F$4=$D89,1,0)*IF('Shoppable Services'!$E$4=$C89,1,0)*IF('Shoppable Services'!$D$4=$B89,1,0)*IF('Shoppable Services'!$C$4=$A89,1,0)*IF('Shoppable Services'!$B$4=X$52,X38,0)</f>
        <v>0</v>
      </c>
      <c r="Y89" s="4">
        <f>IF('Shoppable Services'!$F$4=$D89,1,0)*IF('Shoppable Services'!$E$4=$C89,1,0)*IF('Shoppable Services'!$D$4=$B89,1,0)*IF('Shoppable Services'!$C$4=$A89,1,0)*IF('Shoppable Services'!$B$4=Y$52,Y38,0)</f>
        <v>0</v>
      </c>
    </row>
    <row r="90" spans="1:25">
      <c r="A90" t="s">
        <v>24</v>
      </c>
      <c r="B90" t="s">
        <v>27</v>
      </c>
      <c r="C90" t="s">
        <v>34</v>
      </c>
      <c r="D90" t="s">
        <v>9</v>
      </c>
      <c r="E90" s="4">
        <f>IF('Shoppable Services'!$F$4=$D90,1,0)*IF('Shoppable Services'!$E$4=$C90,1,0)*IF('Shoppable Services'!$D$4=$B90,1,0)*IF('Shoppable Services'!$C$4=$A90,1,0)*$E39</f>
        <v>0</v>
      </c>
      <c r="F90" s="4">
        <f>IF('Shoppable Services'!$F$4=$D90,1,0)*IF('Shoppable Services'!$E$4=$C90,1,0)*IF('Shoppable Services'!$D$4=$B90,1,0)*IF('Shoppable Services'!$C$4=$A90,1,0)*$F39</f>
        <v>0</v>
      </c>
      <c r="G90" s="4">
        <f>IF('Shoppable Services'!$F$4=$D90,1,0)*IF('Shoppable Services'!$E$4=$C90,1,0)*IF('Shoppable Services'!$D$4=$B90,1,0)*IF('Shoppable Services'!$C$4=$A90,1,0)*$G39</f>
        <v>0</v>
      </c>
      <c r="H90" s="4">
        <f>IF('Shoppable Services'!$F$4=$D90,1,0)*IF('Shoppable Services'!$E$4=$C90,1,0)*IF('Shoppable Services'!$D$4=$B90,1,0)*IF('Shoppable Services'!$C$4=$A90,1,0)*$H39</f>
        <v>0</v>
      </c>
      <c r="I90" s="4">
        <f>IF('Shoppable Services'!$F$4=$D90,1,0)*IF('Shoppable Services'!$E$4=$C90,1,0)*IF('Shoppable Services'!$D$4=$B90,1,0)*IF('Shoppable Services'!$C$4=$A90,1,0)*$I39</f>
        <v>0</v>
      </c>
      <c r="J90" s="4">
        <f>IF('Shoppable Services'!$F$4=$D90,1,0)*IF('Shoppable Services'!$E$4=$C90,1,0)*IF('Shoppable Services'!$D$4=$B90,1,0)*IF('Shoppable Services'!$C$4=$A90,1,0)*IF('Shoppable Services'!$B$4=J$52,J39,0)</f>
        <v>0</v>
      </c>
      <c r="K90" s="4">
        <f>IF('Shoppable Services'!$F$4=$D90,1,0)*IF('Shoppable Services'!$E$4=$C90,1,0)*IF('Shoppable Services'!$D$4=$B90,1,0)*IF('Shoppable Services'!$C$4=$A90,1,0)*IF('Shoppable Services'!$B$4=K$52,K39,0)</f>
        <v>0</v>
      </c>
      <c r="L90" s="4">
        <f>IF('Shoppable Services'!$F$4=$D90,1,0)*IF('Shoppable Services'!$E$4=$C90,1,0)*IF('Shoppable Services'!$D$4=$B90,1,0)*IF('Shoppable Services'!$C$4=$A90,1,0)*IF('Shoppable Services'!$B$4=L$52,L39,0)</f>
        <v>0</v>
      </c>
      <c r="M90" s="4">
        <f>IF('Shoppable Services'!$F$4=$D90,1,0)*IF('Shoppable Services'!$E$4=$C90,1,0)*IF('Shoppable Services'!$D$4=$B90,1,0)*IF('Shoppable Services'!$C$4=$A90,1,0)*IF('Shoppable Services'!$B$4=M$52,M39,0)</f>
        <v>0</v>
      </c>
      <c r="N90" s="4">
        <f>IF('Shoppable Services'!$F$4=$D90,1,0)*IF('Shoppable Services'!$E$4=$C90,1,0)*IF('Shoppable Services'!$D$4=$B90,1,0)*IF('Shoppable Services'!$C$4=$A90,1,0)*IF('Shoppable Services'!$B$4=N$52,N39,0)</f>
        <v>0</v>
      </c>
      <c r="O90" s="4">
        <f>IF('Shoppable Services'!$F$4=$D90,1,0)*IF('Shoppable Services'!$E$4=$C90,1,0)*IF('Shoppable Services'!$D$4=$B90,1,0)*IF('Shoppable Services'!$C$4=$A90,1,0)*IF('Shoppable Services'!$B$4=O$52,O39,0)</f>
        <v>0</v>
      </c>
      <c r="P90" s="4">
        <f>IF('Shoppable Services'!$F$4=$D90,1,0)*IF('Shoppable Services'!$E$4=$C90,1,0)*IF('Shoppable Services'!$D$4=$B90,1,0)*IF('Shoppable Services'!$C$4=$A90,1,0)*IF('Shoppable Services'!$B$4=P$52,P39,0)</f>
        <v>0</v>
      </c>
      <c r="Q90" s="4">
        <f>IF('Shoppable Services'!$F$4=$D90,1,0)*IF('Shoppable Services'!$E$4=$C90,1,0)*IF('Shoppable Services'!$D$4=$B90,1,0)*IF('Shoppable Services'!$C$4=$A90,1,0)*IF('Shoppable Services'!$B$4=Q$52,Q39,0)</f>
        <v>0</v>
      </c>
      <c r="R90" s="4">
        <f>IF('Shoppable Services'!$F$4=$D90,1,0)*IF('Shoppable Services'!$E$4=$C90,1,0)*IF('Shoppable Services'!$D$4=$B90,1,0)*IF('Shoppable Services'!$C$4=$A90,1,0)*IF('Shoppable Services'!$B$4=R$52,R39,0)</f>
        <v>0</v>
      </c>
      <c r="S90" s="4">
        <f>IF('Shoppable Services'!$F$4=$D90,1,0)*IF('Shoppable Services'!$E$4=$C90,1,0)*IF('Shoppable Services'!$D$4=$B90,1,0)*IF('Shoppable Services'!$C$4=$A90,1,0)*IF('Shoppable Services'!$B$4=S$52,S39,0)</f>
        <v>0</v>
      </c>
      <c r="T90" s="4">
        <f>IF('Shoppable Services'!$F$4=$D90,1,0)*IF('Shoppable Services'!$E$4=$C90,1,0)*IF('Shoppable Services'!$D$4=$B90,1,0)*IF('Shoppable Services'!$C$4=$A90,1,0)*IF('Shoppable Services'!$B$4=T$52,T39,0)</f>
        <v>0</v>
      </c>
      <c r="U90" s="4">
        <f>IF('Shoppable Services'!$F$4=$D90,1,0)*IF('Shoppable Services'!$E$4=$C90,1,0)*IF('Shoppable Services'!$D$4=$B90,1,0)*IF('Shoppable Services'!$C$4=$A90,1,0)*IF('Shoppable Services'!$B$4=U$52,U39,0)</f>
        <v>0</v>
      </c>
      <c r="V90" s="4">
        <f>IF('Shoppable Services'!$F$4=$D90,1,0)*IF('Shoppable Services'!$E$4=$C90,1,0)*IF('Shoppable Services'!$D$4=$B90,1,0)*IF('Shoppable Services'!$C$4=$A90,1,0)*IF('Shoppable Services'!$B$4=V$52,V39,0)</f>
        <v>0</v>
      </c>
      <c r="W90" s="4">
        <f>IF('Shoppable Services'!$F$4=$D90,1,0)*IF('Shoppable Services'!$E$4=$C90,1,0)*IF('Shoppable Services'!$D$4=$B90,1,0)*IF('Shoppable Services'!$C$4=$A90,1,0)*IF('Shoppable Services'!$B$4=W$52,W39,0)</f>
        <v>0</v>
      </c>
      <c r="X90" s="4">
        <f>IF('Shoppable Services'!$F$4=$D90,1,0)*IF('Shoppable Services'!$E$4=$C90,1,0)*IF('Shoppable Services'!$D$4=$B90,1,0)*IF('Shoppable Services'!$C$4=$A90,1,0)*IF('Shoppable Services'!$B$4=X$52,X39,0)</f>
        <v>0</v>
      </c>
      <c r="Y90" s="4">
        <f>IF('Shoppable Services'!$F$4=$D90,1,0)*IF('Shoppable Services'!$E$4=$C90,1,0)*IF('Shoppable Services'!$D$4=$B90,1,0)*IF('Shoppable Services'!$C$4=$A90,1,0)*IF('Shoppable Services'!$B$4=Y$52,Y39,0)</f>
        <v>0</v>
      </c>
    </row>
    <row r="91" spans="1:25">
      <c r="E91" s="4">
        <f>COUNTIF(E53:E90,"&gt;0")</f>
        <v>1</v>
      </c>
      <c r="F91" s="4">
        <f>COUNTIF(F53:F90,"&gt;0")</f>
        <v>1</v>
      </c>
      <c r="G91" s="4">
        <f>COUNTIF(G53:G90,"&gt;0")</f>
        <v>1</v>
      </c>
      <c r="H91" s="4">
        <f>COUNTIF(H53:H90,"&gt;0")</f>
        <v>1</v>
      </c>
      <c r="I91" s="4">
        <f>COUNTIF(I53:I90,"&gt;0")</f>
        <v>1</v>
      </c>
      <c r="J91" s="4">
        <f>COUNTIF(J53:BE90,"&gt;0")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62A36A-6051-440B-B43F-B0E3CC352765}"/>
</file>

<file path=customXml/itemProps2.xml><?xml version="1.0" encoding="utf-8"?>
<ds:datastoreItem xmlns:ds="http://schemas.openxmlformats.org/officeDocument/2006/customXml" ds:itemID="{96BC431C-9382-4E1D-A000-7B3D41C69BB8}"/>
</file>

<file path=customXml/itemProps3.xml><?xml version="1.0" encoding="utf-8"?>
<ds:datastoreItem xmlns:ds="http://schemas.openxmlformats.org/officeDocument/2006/customXml" ds:itemID="{75E9BAE6-A981-491F-AC22-867173E072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2022-01-31T14:29:31Z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