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Data!$A$1:$G$66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53" i="1"/>
  <c r="I62" i="1" l="1"/>
  <c r="J4" i="6" s="1"/>
  <c r="G54" i="1"/>
  <c r="G55" i="1"/>
  <c r="G56" i="1"/>
  <c r="G57" i="1"/>
  <c r="G58" i="1"/>
  <c r="G59" i="1"/>
  <c r="G60" i="1"/>
  <c r="G61" i="1"/>
  <c r="E61" i="1" l="1"/>
  <c r="E60" i="1"/>
  <c r="E59" i="1"/>
  <c r="E58" i="1"/>
  <c r="E57" i="1"/>
  <c r="E56" i="1"/>
  <c r="E55" i="1"/>
  <c r="E54" i="1"/>
  <c r="E53" i="1"/>
  <c r="H61" i="1"/>
  <c r="H60" i="1"/>
  <c r="H59" i="1"/>
  <c r="H58" i="1"/>
  <c r="H57" i="1"/>
  <c r="H56" i="1"/>
  <c r="H55" i="1"/>
  <c r="H54" i="1"/>
  <c r="H53" i="1"/>
  <c r="G53" i="1"/>
  <c r="G62" i="1" s="1"/>
  <c r="G4" i="6" s="1"/>
  <c r="F61" i="1"/>
  <c r="F60" i="1"/>
  <c r="F59" i="1"/>
  <c r="F58" i="1"/>
  <c r="F57" i="1"/>
  <c r="F56" i="1"/>
  <c r="F55" i="1"/>
  <c r="F54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H62" i="1" l="1"/>
  <c r="I4" i="6" s="1"/>
  <c r="F62" i="1"/>
  <c r="L4" i="6" s="1"/>
  <c r="E62" i="1"/>
  <c r="K4" i="6" s="1"/>
  <c r="J62" i="1"/>
  <c r="H4" i="6" s="1"/>
</calcChain>
</file>

<file path=xl/sharedStrings.xml><?xml version="1.0" encoding="utf-8"?>
<sst xmlns="http://schemas.openxmlformats.org/spreadsheetml/2006/main" count="186" uniqueCount="51">
  <si>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</si>
  <si>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</si>
  <si>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</si>
  <si>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</si>
  <si>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</si>
  <si>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</si>
  <si>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</si>
  <si>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</si>
  <si>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</si>
  <si>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</si>
  <si>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</si>
  <si>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</si>
  <si>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</si>
  <si>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</si>
  <si>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</si>
  <si>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</si>
  <si>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</si>
  <si>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</si>
  <si>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</si>
  <si>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</si>
  <si>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</si>
  <si>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</si>
  <si>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</si>
  <si>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</si>
  <si>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</si>
  <si>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</si>
  <si>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</si>
  <si>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</si>
  <si>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HUMANA Rate</t>
  </si>
  <si>
    <t>Adult</t>
  </si>
  <si>
    <t>Case Rate/DRG</t>
  </si>
  <si>
    <t>All Ages</t>
  </si>
  <si>
    <t>Inpatient - Detox</t>
  </si>
  <si>
    <t>Inpatient - Rehab</t>
  </si>
  <si>
    <t>IOP - SUD</t>
  </si>
  <si>
    <t>ABSOLUTE/CENPATICO M Rate</t>
  </si>
  <si>
    <t>AETNA MANAGED MEDICA Rate</t>
  </si>
  <si>
    <t>BEACON HEALTH OPTION Rate</t>
  </si>
  <si>
    <t>BLUE CROSS ACA EXCHA Rate</t>
  </si>
  <si>
    <t>BLUE CROSS ANTHEM Rate</t>
  </si>
  <si>
    <t>BLUE CROSS FEDERAL E Rate</t>
  </si>
  <si>
    <t>BLUE CROSS MRP Rate</t>
  </si>
  <si>
    <t>BLUE CROSS OUT OF AR Rate</t>
  </si>
  <si>
    <t>BLUE CROSS PAI Rate</t>
  </si>
  <si>
    <t>BLUE CROSS SC Rate</t>
  </si>
  <si>
    <t>CIGNA Rate</t>
  </si>
  <si>
    <t>MAGELLAN Rate</t>
  </si>
  <si>
    <t>MEDCOST Rate</t>
  </si>
  <si>
    <t>SELECT HEALTH MGND M Rate</t>
  </si>
  <si>
    <t>UBH Rate</t>
  </si>
  <si>
    <t>UBH CIP OPTUM MANAGE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</si>
</sst>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2" sqref="B62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27</v>
      </c>
    </row>
    <row r="2" spans="1:12">
      <c r="B2" s="24" t="s">
        <v>13</v>
      </c>
      <c r="C2" s="24"/>
      <c r="D2" s="24"/>
      <c r="E2" s="24"/>
      <c r="F2" s="24"/>
    </row>
    <row r="3" spans="1:12">
      <c r="B3" s="8" t="s">
        <v>11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10</v>
      </c>
      <c r="H3" s="8" t="s">
        <v>12</v>
      </c>
      <c r="I3" s="8" t="s">
        <v>4</v>
      </c>
      <c r="J3" s="8" t="s">
        <v>5</v>
      </c>
      <c r="K3" s="8" t="s">
        <v>9</v>
      </c>
      <c r="L3" s="8" t="s">
        <v>16</v>
      </c>
    </row>
    <row r="4" spans="1:12">
      <c r="B4" s="9" t="s">
        <v>47</v>
      </c>
      <c r="C4" s="9" t="s">
        <v>7</v>
      </c>
      <c r="D4" s="9" t="s">
        <v>22</v>
      </c>
      <c r="E4" s="9" t="s">
        <v>31</v>
      </c>
      <c r="F4" s="9" t="s">
        <v>8</v>
      </c>
      <c r="G4" s="10">
        <f>IF(Data!$G$62&gt;1,"Error",MAX(Data!G53:G61))</f>
        <v>124</v>
      </c>
      <c r="H4" s="11">
        <f>IF(Data!$J$62&gt;1,"Error",IF(Data!$J$62=0,"N/A",MAX(Data!J53:BD61)))</f>
        <v>795</v>
      </c>
      <c r="I4" s="11">
        <f>IF(Data!$H$62&gt;1,"Error",SUM(Data!H53:H61))</f>
        <v>500</v>
      </c>
      <c r="J4" s="11">
        <f>IF(Data!$I$62&gt;1,"Error",SUM(Data!I53:I61))</f>
        <v>1388</v>
      </c>
      <c r="K4" s="11">
        <f>IF(Data!$E$62&gt;1,"Error",SUM(Data!E53:E61))</f>
        <v>2200</v>
      </c>
      <c r="L4" s="11">
        <f>IF(Data!$F$62&gt;1,"Error",SUM(Data!F53:F61))</f>
        <v>2200</v>
      </c>
    </row>
    <row r="7" spans="1:12" hidden="1" outlineLevel="1">
      <c r="B7" s="17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t="30" hidden="1" outlineLevel="1">
      <c r="B8" s="17" t="s">
        <v>35</v>
      </c>
      <c r="C8" t="s">
        <v>7</v>
      </c>
      <c r="D8" t="s">
        <v>32</v>
      </c>
      <c r="E8" t="s">
        <v>29</v>
      </c>
      <c r="F8" t="s">
        <v>30</v>
      </c>
    </row>
    <row r="9" spans="1:12" hidden="1" outlineLevel="1">
      <c r="B9" s="17" t="s">
        <v>20</v>
      </c>
      <c r="C9" t="s">
        <v>24</v>
      </c>
      <c r="D9" t="s">
        <v>22</v>
      </c>
      <c r="E9" t="s">
        <v>31</v>
      </c>
      <c r="F9" t="s">
        <v>8</v>
      </c>
    </row>
    <row r="10" spans="1:12" ht="30" hidden="1" outlineLevel="1">
      <c r="B10" s="17" t="s">
        <v>36</v>
      </c>
      <c r="C10" s="12"/>
      <c r="D10" t="s">
        <v>33</v>
      </c>
      <c r="E10" t="s">
        <v>23</v>
      </c>
      <c r="F10"/>
    </row>
    <row r="11" spans="1:12" hidden="1" outlineLevel="1">
      <c r="B11" s="17" t="s">
        <v>37</v>
      </c>
      <c r="C11"/>
      <c r="D11" t="s">
        <v>25</v>
      </c>
      <c r="E11"/>
      <c r="F11"/>
    </row>
    <row r="12" spans="1:12" hidden="1" outlineLevel="1">
      <c r="B12" s="17" t="s">
        <v>38</v>
      </c>
      <c r="C12"/>
      <c r="D12" t="s">
        <v>34</v>
      </c>
      <c r="E12"/>
      <c r="F12"/>
    </row>
    <row r="13" spans="1:12" hidden="1" outlineLevel="1">
      <c r="B13" s="17" t="s">
        <v>39</v>
      </c>
      <c r="C13"/>
      <c r="D13" t="s">
        <v>26</v>
      </c>
      <c r="E13"/>
      <c r="F13"/>
    </row>
    <row r="14" spans="1:12" hidden="1" outlineLevel="1">
      <c r="B14" s="17" t="s">
        <v>40</v>
      </c>
      <c r="C14"/>
      <c r="D14"/>
      <c r="E14"/>
      <c r="F14"/>
    </row>
    <row r="15" spans="1:12" hidden="1" outlineLevel="1">
      <c r="B15" s="17" t="s">
        <v>41</v>
      </c>
      <c r="C15"/>
      <c r="D15"/>
      <c r="E15"/>
      <c r="F15"/>
    </row>
    <row r="16" spans="1:12" hidden="1" outlineLevel="1">
      <c r="B16" s="17" t="s">
        <v>42</v>
      </c>
      <c r="C16"/>
      <c r="D16"/>
      <c r="E16"/>
      <c r="F16"/>
    </row>
    <row r="17" spans="2:6" hidden="1" outlineLevel="1">
      <c r="B17" s="17" t="s">
        <v>43</v>
      </c>
      <c r="C17"/>
      <c r="D17"/>
      <c r="E17"/>
      <c r="F17"/>
    </row>
    <row r="18" spans="2:6" hidden="1" outlineLevel="1">
      <c r="B18" s="17" t="s">
        <v>44</v>
      </c>
      <c r="C18"/>
      <c r="D18"/>
      <c r="E18"/>
      <c r="F18"/>
    </row>
    <row r="19" spans="2:6" hidden="1" outlineLevel="1">
      <c r="B19" s="17" t="s">
        <v>45</v>
      </c>
      <c r="C19"/>
      <c r="D19"/>
      <c r="E19"/>
      <c r="F19"/>
    </row>
    <row r="20" spans="2:6" hidden="1" outlineLevel="1">
      <c r="B20" s="17" t="s">
        <v>6</v>
      </c>
      <c r="C20"/>
      <c r="D20"/>
      <c r="E20"/>
      <c r="F20"/>
    </row>
    <row r="21" spans="2:6" hidden="1" outlineLevel="1">
      <c r="B21" s="17" t="s">
        <v>28</v>
      </c>
      <c r="C21"/>
      <c r="D21"/>
      <c r="E21"/>
      <c r="F21"/>
    </row>
    <row r="22" spans="2:6" hidden="1" outlineLevel="1">
      <c r="B22" s="17" t="s">
        <v>46</v>
      </c>
      <c r="C22"/>
      <c r="D22"/>
      <c r="E22"/>
      <c r="F22"/>
    </row>
    <row r="23" spans="2:6" hidden="1" outlineLevel="1">
      <c r="B23" s="17" t="s">
        <v>47</v>
      </c>
      <c r="C23"/>
      <c r="D23"/>
      <c r="E23"/>
      <c r="F23"/>
    </row>
    <row r="24" spans="2:6" hidden="1" outlineLevel="1">
      <c r="B24" s="17" t="s">
        <v>48</v>
      </c>
      <c r="C24"/>
      <c r="D24"/>
      <c r="E24"/>
      <c r="F24"/>
    </row>
    <row r="25" spans="2:6" hidden="1" outlineLevel="1">
      <c r="B25" s="17" t="s">
        <v>21</v>
      </c>
      <c r="C25"/>
      <c r="D25"/>
      <c r="E25"/>
      <c r="F25"/>
    </row>
    <row r="26" spans="2:6" hidden="1" outlineLevel="1">
      <c r="B26" s="17" t="s">
        <v>49</v>
      </c>
      <c r="C26"/>
      <c r="D26"/>
      <c r="E26"/>
      <c r="F26"/>
    </row>
    <row r="27" spans="2:6" ht="30" hidden="1" outlineLevel="1">
      <c r="B27" s="17" t="s">
        <v>50</v>
      </c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topLeftCell="L1" workbookViewId="0">
      <selection activeCell="J1" sqref="J1:AC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14</v>
      </c>
      <c r="B1" s="19" t="s">
        <v>1</v>
      </c>
      <c r="C1" s="19" t="s">
        <v>2</v>
      </c>
      <c r="D1" s="19" t="s">
        <v>3</v>
      </c>
      <c r="E1" s="20" t="s">
        <v>15</v>
      </c>
      <c r="F1" s="20" t="s">
        <v>16</v>
      </c>
      <c r="G1" s="20" t="s">
        <v>17</v>
      </c>
      <c r="H1" s="20" t="s">
        <v>18</v>
      </c>
      <c r="I1" s="20" t="s">
        <v>19</v>
      </c>
      <c r="J1" s="20" t="s">
        <v>35</v>
      </c>
      <c r="K1" s="20" t="s">
        <v>20</v>
      </c>
      <c r="L1" s="20" t="s">
        <v>36</v>
      </c>
      <c r="M1" s="20" t="s">
        <v>37</v>
      </c>
      <c r="N1" s="20" t="s">
        <v>38</v>
      </c>
      <c r="O1" s="20" t="s">
        <v>39</v>
      </c>
      <c r="P1" s="20" t="s">
        <v>40</v>
      </c>
      <c r="Q1" s="20" t="s">
        <v>41</v>
      </c>
      <c r="R1" s="20" t="s">
        <v>42</v>
      </c>
      <c r="S1" s="20" t="s">
        <v>43</v>
      </c>
      <c r="T1" s="20" t="s">
        <v>44</v>
      </c>
      <c r="U1" s="20" t="s">
        <v>45</v>
      </c>
      <c r="V1" s="20" t="s">
        <v>6</v>
      </c>
      <c r="W1" s="20" t="s">
        <v>28</v>
      </c>
      <c r="X1" s="20" t="s">
        <v>46</v>
      </c>
      <c r="Y1" s="20" t="s">
        <v>47</v>
      </c>
      <c r="Z1" s="20" t="s">
        <v>48</v>
      </c>
      <c r="AA1" s="20" t="s">
        <v>21</v>
      </c>
      <c r="AB1" s="20" t="s">
        <v>49</v>
      </c>
      <c r="AC1" s="20" t="s">
        <v>50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32</v>
      </c>
      <c r="C2" t="s">
        <v>29</v>
      </c>
      <c r="D2" t="s">
        <v>30</v>
      </c>
      <c r="E2" s="3">
        <v>2200</v>
      </c>
      <c r="F2" s="3">
        <v>2200</v>
      </c>
      <c r="G2" s="21">
        <v>126</v>
      </c>
      <c r="H2" s="22">
        <v>4313.99</v>
      </c>
      <c r="I2" s="22">
        <v>4313.99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4313.99</v>
      </c>
      <c r="AA2" s="23">
        <v>0</v>
      </c>
      <c r="AB2" s="23">
        <v>0</v>
      </c>
      <c r="AC2" s="23">
        <v>0</v>
      </c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32</v>
      </c>
      <c r="C3" t="s">
        <v>31</v>
      </c>
      <c r="D3" t="s">
        <v>8</v>
      </c>
      <c r="E3" s="3">
        <v>2200</v>
      </c>
      <c r="F3" s="3">
        <v>2200</v>
      </c>
      <c r="G3" s="21">
        <v>126</v>
      </c>
      <c r="H3" s="22">
        <v>500</v>
      </c>
      <c r="I3" s="22">
        <v>1388</v>
      </c>
      <c r="J3" s="23">
        <v>602</v>
      </c>
      <c r="K3" s="23">
        <v>1100</v>
      </c>
      <c r="L3" s="23">
        <v>1100</v>
      </c>
      <c r="M3" s="23">
        <v>1236</v>
      </c>
      <c r="N3" s="23">
        <v>880</v>
      </c>
      <c r="O3" s="23">
        <v>880</v>
      </c>
      <c r="P3" s="23">
        <v>880</v>
      </c>
      <c r="Q3" s="23">
        <v>880</v>
      </c>
      <c r="R3" s="23">
        <v>880</v>
      </c>
      <c r="S3" s="23">
        <v>880</v>
      </c>
      <c r="T3" s="23">
        <v>880</v>
      </c>
      <c r="U3" s="23">
        <v>1102</v>
      </c>
      <c r="V3" s="23">
        <v>1388</v>
      </c>
      <c r="W3" s="23">
        <v>850</v>
      </c>
      <c r="X3" s="23">
        <v>1177</v>
      </c>
      <c r="Y3" s="23">
        <v>795</v>
      </c>
      <c r="Z3" s="23">
        <v>0</v>
      </c>
      <c r="AA3" s="23">
        <v>1160.0999999999999</v>
      </c>
      <c r="AB3" s="23">
        <v>880</v>
      </c>
      <c r="AC3" s="23">
        <v>759</v>
      </c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22</v>
      </c>
      <c r="C4" t="s">
        <v>29</v>
      </c>
      <c r="D4" t="s">
        <v>30</v>
      </c>
      <c r="E4" s="3">
        <v>2200</v>
      </c>
      <c r="F4" s="3">
        <v>2200</v>
      </c>
      <c r="G4" s="21">
        <v>124</v>
      </c>
      <c r="H4" s="22">
        <v>4313.99</v>
      </c>
      <c r="I4" s="22">
        <v>4313.99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4313.99</v>
      </c>
      <c r="AA4" s="23">
        <v>0</v>
      </c>
      <c r="AB4" s="23">
        <v>0</v>
      </c>
      <c r="AC4" s="23">
        <v>0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22</v>
      </c>
      <c r="C5" t="s">
        <v>31</v>
      </c>
      <c r="D5" t="s">
        <v>8</v>
      </c>
      <c r="E5" s="3">
        <v>2200</v>
      </c>
      <c r="F5" s="3">
        <v>2200</v>
      </c>
      <c r="G5" s="21">
        <v>124</v>
      </c>
      <c r="H5" s="22">
        <v>500</v>
      </c>
      <c r="I5" s="22">
        <v>1388</v>
      </c>
      <c r="J5" s="23">
        <v>700</v>
      </c>
      <c r="K5" s="23">
        <v>1100</v>
      </c>
      <c r="L5" s="23">
        <v>1100</v>
      </c>
      <c r="M5" s="23">
        <v>1236</v>
      </c>
      <c r="N5" s="23">
        <v>892</v>
      </c>
      <c r="O5" s="23">
        <v>892</v>
      </c>
      <c r="P5" s="23">
        <v>892</v>
      </c>
      <c r="Q5" s="23">
        <v>892</v>
      </c>
      <c r="R5" s="23">
        <v>892</v>
      </c>
      <c r="S5" s="23">
        <v>892</v>
      </c>
      <c r="T5" s="23">
        <v>892</v>
      </c>
      <c r="U5" s="23">
        <v>1102</v>
      </c>
      <c r="V5" s="23">
        <v>1388</v>
      </c>
      <c r="W5" s="23">
        <v>850</v>
      </c>
      <c r="X5" s="23">
        <v>1177</v>
      </c>
      <c r="Y5" s="23">
        <v>795</v>
      </c>
      <c r="Z5" s="23">
        <v>0</v>
      </c>
      <c r="AA5" s="23">
        <v>1160.0999999999999</v>
      </c>
      <c r="AB5" s="23">
        <v>892</v>
      </c>
      <c r="AC5" s="23">
        <v>759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22</v>
      </c>
      <c r="C6" t="s">
        <v>23</v>
      </c>
      <c r="D6" t="s">
        <v>30</v>
      </c>
      <c r="E6" s="3">
        <v>2200</v>
      </c>
      <c r="F6" s="3">
        <v>2200</v>
      </c>
      <c r="G6" s="21">
        <v>124</v>
      </c>
      <c r="H6" s="22">
        <v>4541.25</v>
      </c>
      <c r="I6" s="22">
        <v>4541.25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4541.25</v>
      </c>
      <c r="AA6" s="23">
        <v>0</v>
      </c>
      <c r="AB6" s="23">
        <v>0</v>
      </c>
      <c r="AC6" s="23">
        <v>0</v>
      </c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33</v>
      </c>
      <c r="C7" t="s">
        <v>31</v>
      </c>
      <c r="D7" t="s">
        <v>8</v>
      </c>
      <c r="E7" s="3">
        <v>2200</v>
      </c>
      <c r="F7" s="3">
        <v>2200</v>
      </c>
      <c r="G7" s="21">
        <v>128</v>
      </c>
      <c r="H7" s="22">
        <v>729</v>
      </c>
      <c r="I7" s="22">
        <v>1249</v>
      </c>
      <c r="J7" s="23">
        <v>0</v>
      </c>
      <c r="K7" s="23">
        <v>1100</v>
      </c>
      <c r="L7" s="23">
        <v>1100</v>
      </c>
      <c r="M7" s="23">
        <v>1077</v>
      </c>
      <c r="N7" s="23">
        <v>822</v>
      </c>
      <c r="O7" s="23">
        <v>822</v>
      </c>
      <c r="P7" s="23">
        <v>822</v>
      </c>
      <c r="Q7" s="23">
        <v>822</v>
      </c>
      <c r="R7" s="23">
        <v>822</v>
      </c>
      <c r="S7" s="23">
        <v>822</v>
      </c>
      <c r="T7" s="23">
        <v>822</v>
      </c>
      <c r="U7" s="23">
        <v>0</v>
      </c>
      <c r="V7" s="23">
        <v>1249</v>
      </c>
      <c r="W7" s="23">
        <v>0</v>
      </c>
      <c r="X7" s="23">
        <v>0</v>
      </c>
      <c r="Y7" s="23">
        <v>795</v>
      </c>
      <c r="Z7" s="23">
        <v>0</v>
      </c>
      <c r="AA7" s="23">
        <v>1160.0999999999999</v>
      </c>
      <c r="AB7" s="23">
        <v>822</v>
      </c>
      <c r="AC7" s="23">
        <v>729</v>
      </c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24</v>
      </c>
      <c r="B8" t="s">
        <v>25</v>
      </c>
      <c r="C8" t="s">
        <v>29</v>
      </c>
      <c r="D8" t="s">
        <v>8</v>
      </c>
      <c r="E8" s="3">
        <v>550.5</v>
      </c>
      <c r="F8" s="3">
        <v>550.5</v>
      </c>
      <c r="G8" s="21">
        <v>906</v>
      </c>
      <c r="H8" s="22">
        <v>156</v>
      </c>
      <c r="I8" s="22">
        <v>276</v>
      </c>
      <c r="J8" s="23">
        <v>0</v>
      </c>
      <c r="K8" s="23">
        <v>230</v>
      </c>
      <c r="L8" s="23">
        <v>230</v>
      </c>
      <c r="M8" s="23">
        <v>238</v>
      </c>
      <c r="N8" s="23">
        <v>172</v>
      </c>
      <c r="O8" s="23">
        <v>172</v>
      </c>
      <c r="P8" s="23">
        <v>172</v>
      </c>
      <c r="Q8" s="23">
        <v>172</v>
      </c>
      <c r="R8" s="23">
        <v>172</v>
      </c>
      <c r="S8" s="23">
        <v>172</v>
      </c>
      <c r="T8" s="23">
        <v>172</v>
      </c>
      <c r="U8" s="23">
        <v>250</v>
      </c>
      <c r="V8" s="23">
        <v>276</v>
      </c>
      <c r="W8" s="23">
        <v>184</v>
      </c>
      <c r="X8" s="23">
        <v>229</v>
      </c>
      <c r="Y8" s="23">
        <v>156</v>
      </c>
      <c r="Z8" s="23">
        <v>0</v>
      </c>
      <c r="AA8" s="23">
        <v>182.53</v>
      </c>
      <c r="AB8" s="23">
        <v>182</v>
      </c>
      <c r="AC8" s="23">
        <v>166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24</v>
      </c>
      <c r="B9" t="s">
        <v>34</v>
      </c>
      <c r="C9" t="s">
        <v>29</v>
      </c>
      <c r="D9" t="s">
        <v>8</v>
      </c>
      <c r="E9" s="3">
        <v>550.5</v>
      </c>
      <c r="F9" s="3">
        <v>550.5</v>
      </c>
      <c r="G9" s="21">
        <v>906</v>
      </c>
      <c r="H9" s="22">
        <v>156</v>
      </c>
      <c r="I9" s="22">
        <v>276</v>
      </c>
      <c r="J9" s="23">
        <v>0</v>
      </c>
      <c r="K9" s="23">
        <v>230</v>
      </c>
      <c r="L9" s="23">
        <v>230</v>
      </c>
      <c r="M9" s="23">
        <v>238</v>
      </c>
      <c r="N9" s="23">
        <v>172</v>
      </c>
      <c r="O9" s="23">
        <v>172</v>
      </c>
      <c r="P9" s="23">
        <v>172</v>
      </c>
      <c r="Q9" s="23">
        <v>172</v>
      </c>
      <c r="R9" s="23">
        <v>172</v>
      </c>
      <c r="S9" s="23">
        <v>172</v>
      </c>
      <c r="T9" s="23">
        <v>172</v>
      </c>
      <c r="U9" s="23">
        <v>250</v>
      </c>
      <c r="V9" s="23">
        <v>276</v>
      </c>
      <c r="W9" s="23">
        <v>184</v>
      </c>
      <c r="X9" s="23">
        <v>229</v>
      </c>
      <c r="Y9" s="23">
        <v>156</v>
      </c>
      <c r="Z9" s="23">
        <v>0</v>
      </c>
      <c r="AA9" s="23">
        <v>182.53</v>
      </c>
      <c r="AB9" s="23">
        <v>182</v>
      </c>
      <c r="AC9" s="23">
        <v>166</v>
      </c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24</v>
      </c>
      <c r="B10" t="s">
        <v>26</v>
      </c>
      <c r="C10" t="s">
        <v>29</v>
      </c>
      <c r="D10" t="s">
        <v>8</v>
      </c>
      <c r="E10" s="3">
        <v>1100</v>
      </c>
      <c r="F10" s="3">
        <v>1100</v>
      </c>
      <c r="G10" s="21">
        <v>913</v>
      </c>
      <c r="H10" s="22">
        <v>234.67</v>
      </c>
      <c r="I10" s="22">
        <v>599</v>
      </c>
      <c r="J10" s="23">
        <v>0</v>
      </c>
      <c r="K10" s="23">
        <v>440</v>
      </c>
      <c r="L10" s="23">
        <v>440</v>
      </c>
      <c r="M10" s="23">
        <v>599</v>
      </c>
      <c r="N10" s="23">
        <v>345</v>
      </c>
      <c r="O10" s="23">
        <v>345</v>
      </c>
      <c r="P10" s="23">
        <v>345</v>
      </c>
      <c r="Q10" s="23">
        <v>345</v>
      </c>
      <c r="R10" s="23">
        <v>345</v>
      </c>
      <c r="S10" s="23">
        <v>345</v>
      </c>
      <c r="T10" s="23">
        <v>345</v>
      </c>
      <c r="U10" s="23">
        <v>529</v>
      </c>
      <c r="V10" s="23">
        <v>516</v>
      </c>
      <c r="W10" s="23">
        <v>325</v>
      </c>
      <c r="X10" s="23">
        <v>431</v>
      </c>
      <c r="Y10" s="23">
        <v>363</v>
      </c>
      <c r="Z10" s="23">
        <v>0</v>
      </c>
      <c r="AA10" s="23">
        <v>234.67</v>
      </c>
      <c r="AB10" s="23">
        <v>403</v>
      </c>
      <c r="AC10" s="23">
        <v>367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14</v>
      </c>
      <c r="B52" s="19" t="s">
        <v>1</v>
      </c>
      <c r="C52" s="19" t="s">
        <v>2</v>
      </c>
      <c r="D52" s="19" t="s">
        <v>3</v>
      </c>
      <c r="E52" s="20" t="s">
        <v>15</v>
      </c>
      <c r="F52" s="20" t="s">
        <v>16</v>
      </c>
      <c r="G52" s="20" t="s">
        <v>17</v>
      </c>
      <c r="H52" s="20" t="s">
        <v>18</v>
      </c>
      <c r="I52" s="20" t="s">
        <v>19</v>
      </c>
      <c r="J52" s="20" t="s">
        <v>35</v>
      </c>
      <c r="K52" s="20" t="s">
        <v>20</v>
      </c>
      <c r="L52" s="20" t="s">
        <v>36</v>
      </c>
      <c r="M52" s="20" t="s">
        <v>37</v>
      </c>
      <c r="N52" s="20" t="s">
        <v>38</v>
      </c>
      <c r="O52" s="20" t="s">
        <v>39</v>
      </c>
      <c r="P52" s="20" t="s">
        <v>40</v>
      </c>
      <c r="Q52" s="20" t="s">
        <v>41</v>
      </c>
      <c r="R52" s="20" t="s">
        <v>42</v>
      </c>
      <c r="S52" s="20" t="s">
        <v>43</v>
      </c>
      <c r="T52" s="20" t="s">
        <v>44</v>
      </c>
      <c r="U52" s="20" t="s">
        <v>45</v>
      </c>
      <c r="V52" s="20" t="s">
        <v>6</v>
      </c>
      <c r="W52" s="20" t="s">
        <v>28</v>
      </c>
      <c r="X52" s="20" t="s">
        <v>46</v>
      </c>
      <c r="Y52" s="20" t="s">
        <v>47</v>
      </c>
      <c r="Z52" s="20" t="s">
        <v>48</v>
      </c>
      <c r="AA52" s="20" t="s">
        <v>21</v>
      </c>
      <c r="AB52" s="20" t="s">
        <v>49</v>
      </c>
      <c r="AC52" s="20" t="s">
        <v>50</v>
      </c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32</v>
      </c>
      <c r="C53" t="s">
        <v>29</v>
      </c>
      <c r="D53" t="s">
        <v>30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32</v>
      </c>
      <c r="C54" t="s">
        <v>31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22</v>
      </c>
      <c r="C55" t="s">
        <v>29</v>
      </c>
      <c r="D55" t="s">
        <v>30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22</v>
      </c>
      <c r="C56" t="s">
        <v>31</v>
      </c>
      <c r="D56" t="s">
        <v>8</v>
      </c>
      <c r="E56" s="4">
        <f>IF('Shoppable Services'!$F$4=$D56,1,0)*IF('Shoppable Services'!$E$4=$C56,1,0)*IF('Shoppable Services'!$D$4=$B56,1,0)*IF('Shoppable Services'!$C$4=$A56,1,0)*$E5</f>
        <v>2200</v>
      </c>
      <c r="F56" s="4">
        <f>IF('Shoppable Services'!$F$4=$D56,1,0)*IF('Shoppable Services'!$E$4=$C56,1,0)*IF('Shoppable Services'!$D$4=$B56,1,0)*IF('Shoppable Services'!$C$4=$A56,1,0)*$F5</f>
        <v>2200</v>
      </c>
      <c r="G56" s="4">
        <f>IF('Shoppable Services'!$F$4=$D56,1,0)*IF('Shoppable Services'!$E$4=$C56,1,0)*IF('Shoppable Services'!$D$4=$B56,1,0)*IF('Shoppable Services'!$C$4=$A56,1,0)*$G5</f>
        <v>124</v>
      </c>
      <c r="H56" s="4">
        <f>IF('Shoppable Services'!$F$4=$D56,1,0)*IF('Shoppable Services'!$E$4=$C56,1,0)*IF('Shoppable Services'!$D$4=$B56,1,0)*IF('Shoppable Services'!$C$4=$A56,1,0)*$H5</f>
        <v>500</v>
      </c>
      <c r="I56" s="4">
        <f>IF('Shoppable Services'!$F$4=$D56,1,0)*IF('Shoppable Services'!$E$4=$C56,1,0)*IF('Shoppable Services'!$D$4=$B56,1,0)*IF('Shoppable Services'!$C$4=$A56,1,0)*$I5</f>
        <v>1388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795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22</v>
      </c>
      <c r="C57" t="s">
        <v>23</v>
      </c>
      <c r="D57" t="s">
        <v>30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33</v>
      </c>
      <c r="C58" t="s">
        <v>31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24</v>
      </c>
      <c r="B59" t="s">
        <v>25</v>
      </c>
      <c r="C59" t="s">
        <v>29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24</v>
      </c>
      <c r="B60" t="s">
        <v>34</v>
      </c>
      <c r="C60" t="s">
        <v>29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24</v>
      </c>
      <c r="B61" t="s">
        <v>26</v>
      </c>
      <c r="C61" t="s">
        <v>29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E62" s="4">
        <f>COUNTIF(E53:E61,"&gt;0")</f>
        <v>1</v>
      </c>
      <c r="F62" s="4">
        <f>COUNTIF(F53:F61,"&gt;0")</f>
        <v>1</v>
      </c>
      <c r="G62" s="4">
        <f>COUNTIF(G53:G61,"&gt;0")</f>
        <v>1</v>
      </c>
      <c r="H62" s="4">
        <f>COUNTIF(H53:H61,"&gt;0")</f>
        <v>1</v>
      </c>
      <c r="I62" s="4">
        <f>COUNTIF(I53:I61,"&gt;0")</f>
        <v>1</v>
      </c>
      <c r="J62" s="4">
        <f>COUNTIF(J53:BE61,"&gt;0")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8E0368-BE91-4F98-98EF-AF6CEA82F3CB}"/>
</file>

<file path=customXml/itemProps2.xml><?xml version="1.0" encoding="utf-8"?>
<ds:datastoreItem xmlns:ds="http://schemas.openxmlformats.org/officeDocument/2006/customXml" ds:itemID="{23DAA560-1C6A-4C4F-B852-AD9AA9B5D3EA}"/>
</file>

<file path=customXml/itemProps3.xml><?xml version="1.0" encoding="utf-8"?>
<ds:datastoreItem xmlns:ds="http://schemas.openxmlformats.org/officeDocument/2006/customXml" ds:itemID="{DE318688-3798-40AC-B765-118A4F159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2022-01-31T13:55:47Z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