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9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9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9" i="1" s="1"/>
  <c r="I4" i="6" s="1"/>
  <c r="G53" i="1"/>
  <c r="G79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9" i="1" s="1"/>
  <c r="L4" i="6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79" i="1" l="1"/>
  <c r="H4" i="6" s="1"/>
</calcChain>
</file>

<file path=xl/sharedStrings.xml><?xml version="1.0" encoding="utf-8"?>
<sst xmlns="http://schemas.openxmlformats.org/spreadsheetml/2006/main" count="362" uniqueCount="69">
  <si>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</si>
  <si>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</si>
  <si>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</si>
  <si>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</si>
  <si>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</si>
  <si>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</si>
  <si>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</si>
  <si>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COMPSYCH Rate</t>
  </si>
  <si>
    <t>FIRST HEALTH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</si>
  <si>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</si>
  <si>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</si>
  <si>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</si>
  <si>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</si>
  <si>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</si>
  <si>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</si>
  <si>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</si>
  <si>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</si>
  <si>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</si>
  <si>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</si>
  <si>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</si>
  <si>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</si>
  <si>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</si>
  <si>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</si>
  <si>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</si>
  <si>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</si>
  <si>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</si>
  <si>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</si>
  <si>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</si>
  <si>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Child</t>
  </si>
  <si>
    <t>Outpatient</t>
  </si>
  <si>
    <t>IOP - Psych</t>
  </si>
  <si>
    <t>Partial Hospital - ALL</t>
  </si>
  <si>
    <t>Partial Hospital - Psych</t>
  </si>
  <si>
    <t>Date of last update: 1/01/2022</t>
  </si>
  <si>
    <t>AARP Rate</t>
  </si>
  <si>
    <t>AMERICAN BEHAVIORAL Rate</t>
  </si>
  <si>
    <t>BAPTIST HEALTH Rate</t>
  </si>
  <si>
    <t>BLUE CROSS OF KY Rate</t>
  </si>
  <si>
    <t>BLUE CROSS OUT OF ST Rate</t>
  </si>
  <si>
    <t>CENTER CARE Rate</t>
  </si>
  <si>
    <t>HUMANA Rate</t>
  </si>
  <si>
    <t>MAGELLAN BEHAVIORAL Rate</t>
  </si>
  <si>
    <t>MERITAIN Rate</t>
  </si>
  <si>
    <t>MGMD AETNA BETTER HE Rate</t>
  </si>
  <si>
    <t>MGMD BCBS OF KY Rate</t>
  </si>
  <si>
    <t>MGMD BCBS OF TN TNCA Rate</t>
  </si>
  <si>
    <t>MGMD HUMANA Rate</t>
  </si>
  <si>
    <t>MGMD PASSPORT/BEACON Rate</t>
  </si>
  <si>
    <t>MGMD TENNCARE AMERIG Rate</t>
  </si>
  <si>
    <t>MGMD TENNCARE UHC Rate</t>
  </si>
  <si>
    <t>MGMD UHC Rate</t>
  </si>
  <si>
    <t>MGMD WELLCARE OF KEN Rate</t>
  </si>
  <si>
    <t>MULTIPLAN Rate</t>
  </si>
  <si>
    <t>TRICARE OVERSEAS Rate</t>
  </si>
  <si>
    <t>TRICARE WEST HN Rate</t>
  </si>
  <si>
    <t>UMR Rate</t>
  </si>
  <si>
    <t>VA CCN OPTUM Rate</t>
  </si>
  <si>
    <t>VA TRICARE WEST Rate</t>
  </si>
  <si>
    <t>VALUE OPTIONS Rate</t>
  </si>
  <si>
    <t>Inpatient - ALL</t>
  </si>
  <si>
    <t>Adult</t>
  </si>
  <si>
    <t>% of Charges</t>
  </si>
  <si>
    <t>Case Rate/DRG</t>
  </si>
  <si>
    <t>All Ages</t>
  </si>
  <si>
    <t>Inpatient - Detox</t>
  </si>
  <si>
    <t>Inpatient - Other</t>
  </si>
  <si>
    <t>Inpatient - Rehab</t>
  </si>
  <si>
    <t>IOP - SUD</t>
  </si>
  <si>
    <t>Outpatient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</si>
</sst>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56" sqref="B56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33</v>
      </c>
    </row>
    <row r="2" spans="1:12">
      <c r="B2" s="20" t="s">
        <v>18</v>
      </c>
      <c r="C2" s="20"/>
      <c r="D2" s="20"/>
      <c r="E2" s="20"/>
      <c r="F2" s="20"/>
    </row>
    <row r="3" spans="1:12">
      <c r="B3" s="9" t="s">
        <v>16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15</v>
      </c>
      <c r="H3" s="9" t="s">
        <v>17</v>
      </c>
      <c r="I3" s="9" t="s">
        <v>4</v>
      </c>
      <c r="J3" s="9" t="s">
        <v>5</v>
      </c>
      <c r="K3" s="9" t="s">
        <v>14</v>
      </c>
      <c r="L3" s="9" t="s">
        <v>21</v>
      </c>
    </row>
    <row r="4" spans="1:12">
      <c r="B4" s="10" t="s">
        <v>7</v>
      </c>
      <c r="C4" s="10" t="s">
        <v>10</v>
      </c>
      <c r="D4" s="10" t="s">
        <v>27</v>
      </c>
      <c r="E4" s="10" t="s">
        <v>63</v>
      </c>
      <c r="F4" s="10" t="s">
        <v>11</v>
      </c>
      <c r="G4" s="11">
        <f>IF(Data!$G$79&gt;1,"Error",MAX(Data!G53:G78))</f>
        <v>124</v>
      </c>
      <c r="H4" s="12">
        <f>IF(Data!$J$79&gt;1,"Error",IF(Data!$J$79=0,"N/A",MAX(Data!J53:BD78)))</f>
        <v>610</v>
      </c>
      <c r="I4" s="12">
        <f>IF(Data!$H$79&gt;1,"Error",SUM(Data!H53:H78))</f>
        <v>500</v>
      </c>
      <c r="J4" s="12">
        <f>IF(Data!$I$79&gt;1,"Error",SUM(Data!I53:I78))</f>
        <v>786.86</v>
      </c>
      <c r="K4" s="12">
        <f>IF(Data!$E$79&gt;1,"Error",SUM(Data!E53:E78))</f>
        <v>1800</v>
      </c>
      <c r="L4" s="12">
        <f>IF(Data!$F$79&gt;1,"Error",SUM(Data!F53:F78))</f>
        <v>1800</v>
      </c>
    </row>
    <row r="7" spans="1:12" hidden="1" outlineLevel="1">
      <c r="B7" s="18" t="s">
        <v>16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8" t="s">
        <v>34</v>
      </c>
      <c r="C8" t="s">
        <v>10</v>
      </c>
      <c r="D8" t="s">
        <v>59</v>
      </c>
      <c r="E8" t="s">
        <v>60</v>
      </c>
      <c r="F8" t="s">
        <v>61</v>
      </c>
    </row>
    <row r="9" spans="1:12" hidden="1" outlineLevel="1">
      <c r="B9" s="18" t="s">
        <v>25</v>
      </c>
      <c r="C9" t="s">
        <v>29</v>
      </c>
      <c r="D9" t="s">
        <v>64</v>
      </c>
      <c r="E9" t="s">
        <v>63</v>
      </c>
      <c r="F9" t="s">
        <v>62</v>
      </c>
    </row>
    <row r="10" spans="1:12" hidden="1" outlineLevel="1">
      <c r="B10" s="18" t="s">
        <v>35</v>
      </c>
      <c r="C10" s="13"/>
      <c r="D10" t="s">
        <v>65</v>
      </c>
      <c r="E10" t="s">
        <v>28</v>
      </c>
      <c r="F10" t="s">
        <v>11</v>
      </c>
    </row>
    <row r="11" spans="1:12" hidden="1" outlineLevel="1">
      <c r="B11" s="18" t="s">
        <v>36</v>
      </c>
      <c r="C11"/>
      <c r="D11" t="s">
        <v>27</v>
      </c>
      <c r="E11" t="s">
        <v>12</v>
      </c>
      <c r="F11" t="s">
        <v>13</v>
      </c>
    </row>
    <row r="12" spans="1:12" hidden="1" outlineLevel="1">
      <c r="B12" s="18" t="s">
        <v>37</v>
      </c>
      <c r="C12"/>
      <c r="D12" t="s">
        <v>66</v>
      </c>
      <c r="E12"/>
      <c r="F12"/>
    </row>
    <row r="13" spans="1:12" hidden="1" outlineLevel="1">
      <c r="B13" s="18" t="s">
        <v>38</v>
      </c>
      <c r="C13"/>
      <c r="D13" t="s">
        <v>30</v>
      </c>
      <c r="E13"/>
      <c r="F13"/>
    </row>
    <row r="14" spans="1:12" hidden="1" outlineLevel="1">
      <c r="B14" s="18" t="s">
        <v>39</v>
      </c>
      <c r="C14"/>
      <c r="D14" t="s">
        <v>67</v>
      </c>
      <c r="E14"/>
      <c r="F14"/>
    </row>
    <row r="15" spans="1:12" hidden="1" outlineLevel="1">
      <c r="B15" s="18" t="s">
        <v>6</v>
      </c>
      <c r="C15"/>
      <c r="D15" t="s">
        <v>68</v>
      </c>
      <c r="E15"/>
      <c r="F15"/>
    </row>
    <row r="16" spans="1:12" hidden="1" outlineLevel="1">
      <c r="B16" s="18" t="s">
        <v>7</v>
      </c>
      <c r="C16"/>
      <c r="D16" t="s">
        <v>31</v>
      </c>
      <c r="E16"/>
      <c r="F16"/>
    </row>
    <row r="17" spans="2:6" hidden="1" outlineLevel="1">
      <c r="B17" s="18" t="s">
        <v>8</v>
      </c>
      <c r="C17"/>
      <c r="D17" t="s">
        <v>32</v>
      </c>
      <c r="E17"/>
      <c r="F17"/>
    </row>
    <row r="18" spans="2:6" hidden="1" outlineLevel="1">
      <c r="B18" s="18" t="s">
        <v>40</v>
      </c>
      <c r="C18"/>
      <c r="D18"/>
      <c r="E18"/>
      <c r="F18"/>
    </row>
    <row r="19" spans="2:6" hidden="1" outlineLevel="1">
      <c r="B19" s="18" t="s">
        <v>41</v>
      </c>
      <c r="C19"/>
      <c r="D19"/>
      <c r="E19"/>
      <c r="F19"/>
    </row>
    <row r="20" spans="2:6" hidden="1" outlineLevel="1">
      <c r="B20" s="18" t="s">
        <v>42</v>
      </c>
      <c r="C20"/>
      <c r="D20"/>
      <c r="E20"/>
      <c r="F20"/>
    </row>
    <row r="21" spans="2:6" hidden="1" outlineLevel="1">
      <c r="B21" s="18" t="s">
        <v>43</v>
      </c>
      <c r="C21"/>
      <c r="D21"/>
      <c r="E21"/>
      <c r="F21"/>
    </row>
    <row r="22" spans="2:6" hidden="1" outlineLevel="1">
      <c r="B22" s="18" t="s">
        <v>44</v>
      </c>
      <c r="C22"/>
      <c r="D22"/>
      <c r="E22"/>
      <c r="F22"/>
    </row>
    <row r="23" spans="2:6" hidden="1" outlineLevel="1">
      <c r="B23" s="18" t="s">
        <v>45</v>
      </c>
      <c r="C23"/>
      <c r="D23"/>
      <c r="E23"/>
      <c r="F23"/>
    </row>
    <row r="24" spans="2:6" hidden="1" outlineLevel="1">
      <c r="B24" s="18" t="s">
        <v>46</v>
      </c>
      <c r="C24"/>
      <c r="D24"/>
      <c r="E24"/>
      <c r="F24"/>
    </row>
    <row r="25" spans="2:6" ht="30" hidden="1" outlineLevel="1">
      <c r="B25" s="18" t="s">
        <v>47</v>
      </c>
      <c r="C25"/>
      <c r="D25"/>
      <c r="E25"/>
      <c r="F25"/>
    </row>
    <row r="26" spans="2:6" ht="30" hidden="1" outlineLevel="1">
      <c r="B26" s="18" t="s">
        <v>48</v>
      </c>
      <c r="C26"/>
      <c r="D26"/>
      <c r="E26"/>
      <c r="F26"/>
    </row>
    <row r="27" spans="2:6" hidden="1" outlineLevel="1">
      <c r="B27" s="18" t="s">
        <v>49</v>
      </c>
      <c r="C27"/>
      <c r="D27"/>
      <c r="E27"/>
      <c r="F27"/>
    </row>
    <row r="28" spans="2:6" hidden="1" outlineLevel="1">
      <c r="B28" s="18" t="s">
        <v>50</v>
      </c>
      <c r="C28"/>
      <c r="D28"/>
      <c r="E28"/>
      <c r="F28"/>
    </row>
    <row r="29" spans="2:6" ht="30" hidden="1" outlineLevel="1">
      <c r="B29" s="18" t="s">
        <v>51</v>
      </c>
      <c r="C29"/>
      <c r="D29"/>
      <c r="E29"/>
      <c r="F29"/>
    </row>
    <row r="30" spans="2:6" hidden="1" outlineLevel="1">
      <c r="B30" s="18" t="s">
        <v>52</v>
      </c>
      <c r="C30"/>
      <c r="D30"/>
      <c r="E30"/>
      <c r="F30"/>
    </row>
    <row r="31" spans="2:6" hidden="1" outlineLevel="1">
      <c r="B31" s="18" t="s">
        <v>26</v>
      </c>
      <c r="C31"/>
      <c r="D31"/>
      <c r="E31"/>
      <c r="F31"/>
    </row>
    <row r="32" spans="2:6" hidden="1" outlineLevel="1">
      <c r="B32" s="18" t="s">
        <v>53</v>
      </c>
      <c r="C32"/>
      <c r="D32"/>
      <c r="E32"/>
      <c r="F32"/>
    </row>
    <row r="33" spans="2:6" hidden="1" outlineLevel="1">
      <c r="B33" s="18" t="s">
        <v>54</v>
      </c>
      <c r="C33"/>
      <c r="D33"/>
      <c r="E33"/>
      <c r="F33"/>
    </row>
    <row r="34" spans="2:6" hidden="1" outlineLevel="1">
      <c r="B34" s="18" t="s">
        <v>55</v>
      </c>
      <c r="C34"/>
      <c r="D34"/>
      <c r="E34"/>
      <c r="F34"/>
    </row>
    <row r="35" spans="2:6" hidden="1" outlineLevel="1">
      <c r="B35" s="18" t="s">
        <v>9</v>
      </c>
      <c r="C35"/>
      <c r="D35"/>
      <c r="E35"/>
      <c r="F35"/>
    </row>
    <row r="36" spans="2:6" hidden="1" outlineLevel="1">
      <c r="B36" s="18" t="s">
        <v>56</v>
      </c>
      <c r="C36"/>
      <c r="D36"/>
      <c r="E36"/>
      <c r="F36"/>
    </row>
    <row r="37" spans="2:6" hidden="1" outlineLevel="1">
      <c r="B37" s="18" t="s">
        <v>57</v>
      </c>
      <c r="C37"/>
      <c r="D37"/>
      <c r="E37"/>
      <c r="F37"/>
    </row>
    <row r="38" spans="2:6" hidden="1" outlineLevel="1">
      <c r="B38" s="18" t="s">
        <v>58</v>
      </c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$D$8:$D$17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$B$8:$B$38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9"/>
  <sheetViews>
    <sheetView workbookViewId="0">
      <selection activeCell="A2" sqref="A2:D27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1" t="s">
        <v>19</v>
      </c>
      <c r="B1" s="21" t="s">
        <v>1</v>
      </c>
      <c r="C1" s="21" t="s">
        <v>2</v>
      </c>
      <c r="D1" s="21" t="s">
        <v>3</v>
      </c>
      <c r="E1" s="22" t="s">
        <v>20</v>
      </c>
      <c r="F1" s="22" t="s">
        <v>21</v>
      </c>
      <c r="G1" s="22" t="s">
        <v>22</v>
      </c>
      <c r="H1" s="22" t="s">
        <v>23</v>
      </c>
      <c r="I1" s="22" t="s">
        <v>24</v>
      </c>
      <c r="J1" s="22" t="s">
        <v>34</v>
      </c>
      <c r="K1" s="22" t="s">
        <v>25</v>
      </c>
      <c r="L1" s="22" t="s">
        <v>35</v>
      </c>
      <c r="M1" s="22" t="s">
        <v>36</v>
      </c>
      <c r="N1" s="22" t="s">
        <v>37</v>
      </c>
      <c r="O1" s="22" t="s">
        <v>38</v>
      </c>
      <c r="P1" s="22" t="s">
        <v>39</v>
      </c>
      <c r="Q1" s="22" t="s">
        <v>6</v>
      </c>
      <c r="R1" s="22" t="s">
        <v>7</v>
      </c>
      <c r="S1" s="22" t="s">
        <v>8</v>
      </c>
      <c r="T1" s="22" t="s">
        <v>40</v>
      </c>
      <c r="U1" s="22" t="s">
        <v>41</v>
      </c>
      <c r="V1" s="22" t="s">
        <v>42</v>
      </c>
      <c r="W1" s="22" t="s">
        <v>43</v>
      </c>
      <c r="X1" s="22" t="s">
        <v>44</v>
      </c>
      <c r="Y1" s="22" t="s">
        <v>45</v>
      </c>
      <c r="Z1" s="22" t="s">
        <v>46</v>
      </c>
      <c r="AA1" s="22" t="s">
        <v>47</v>
      </c>
      <c r="AB1" s="22" t="s">
        <v>48</v>
      </c>
      <c r="AC1" s="22" t="s">
        <v>49</v>
      </c>
      <c r="AD1" s="22" t="s">
        <v>50</v>
      </c>
      <c r="AE1" s="22" t="s">
        <v>51</v>
      </c>
      <c r="AF1" s="22" t="s">
        <v>52</v>
      </c>
      <c r="AG1" s="22" t="s">
        <v>26</v>
      </c>
      <c r="AH1" s="22" t="s">
        <v>53</v>
      </c>
      <c r="AI1" s="22" t="s">
        <v>54</v>
      </c>
      <c r="AJ1" s="22" t="s">
        <v>55</v>
      </c>
      <c r="AK1" s="22" t="s">
        <v>9</v>
      </c>
      <c r="AL1" s="22" t="s">
        <v>56</v>
      </c>
      <c r="AM1" s="22" t="s">
        <v>57</v>
      </c>
      <c r="AN1" s="22" t="s">
        <v>58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10</v>
      </c>
      <c r="B2" t="s">
        <v>59</v>
      </c>
      <c r="C2" t="s">
        <v>60</v>
      </c>
      <c r="D2" t="s">
        <v>61</v>
      </c>
      <c r="E2" s="3">
        <v>1800</v>
      </c>
      <c r="F2" s="3">
        <v>1800</v>
      </c>
      <c r="G2" s="23">
        <v>124</v>
      </c>
      <c r="H2" s="24">
        <v>100</v>
      </c>
      <c r="I2" s="24">
        <v>100</v>
      </c>
      <c r="J2" s="25">
        <v>100</v>
      </c>
      <c r="K2" s="25">
        <v>0</v>
      </c>
      <c r="L2" s="25">
        <v>0</v>
      </c>
      <c r="M2" s="25">
        <v>0</v>
      </c>
      <c r="N2" s="25">
        <v>0</v>
      </c>
      <c r="O2" s="25">
        <v>0</v>
      </c>
      <c r="P2" s="25">
        <v>0</v>
      </c>
      <c r="Q2" s="25">
        <v>0</v>
      </c>
      <c r="R2" s="25">
        <v>0</v>
      </c>
      <c r="S2" s="25">
        <v>0</v>
      </c>
      <c r="T2" s="25">
        <v>0</v>
      </c>
      <c r="U2" s="25">
        <v>0</v>
      </c>
      <c r="V2" s="25">
        <v>0</v>
      </c>
      <c r="W2" s="25">
        <v>0</v>
      </c>
      <c r="X2" s="25">
        <v>0</v>
      </c>
      <c r="Y2" s="25">
        <v>0</v>
      </c>
      <c r="Z2" s="25">
        <v>0</v>
      </c>
      <c r="AA2" s="25">
        <v>0</v>
      </c>
      <c r="AB2" s="25">
        <v>0</v>
      </c>
      <c r="AC2" s="25">
        <v>0</v>
      </c>
      <c r="AD2" s="25">
        <v>0</v>
      </c>
      <c r="AE2" s="25">
        <v>0</v>
      </c>
      <c r="AF2" s="25">
        <v>0</v>
      </c>
      <c r="AG2" s="25">
        <v>0</v>
      </c>
      <c r="AH2" s="25">
        <v>0</v>
      </c>
      <c r="AI2" s="25">
        <v>0</v>
      </c>
      <c r="AJ2" s="25">
        <v>0</v>
      </c>
      <c r="AK2" s="25">
        <v>0</v>
      </c>
      <c r="AL2" s="25">
        <v>0</v>
      </c>
      <c r="AM2" s="25">
        <v>0</v>
      </c>
      <c r="AN2" s="25">
        <v>0</v>
      </c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10</v>
      </c>
      <c r="B3" t="s">
        <v>59</v>
      </c>
      <c r="C3" t="s">
        <v>60</v>
      </c>
      <c r="D3" t="s">
        <v>62</v>
      </c>
      <c r="E3" s="3">
        <v>1800</v>
      </c>
      <c r="F3" s="3">
        <v>1800</v>
      </c>
      <c r="G3" s="23">
        <v>124</v>
      </c>
      <c r="H3" s="24">
        <v>575</v>
      </c>
      <c r="I3" s="24">
        <v>699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5">
        <v>0</v>
      </c>
      <c r="AE3" s="25">
        <v>0</v>
      </c>
      <c r="AF3" s="25">
        <v>0</v>
      </c>
      <c r="AG3" s="25">
        <v>0</v>
      </c>
      <c r="AH3" s="25">
        <v>0</v>
      </c>
      <c r="AI3" s="25">
        <v>0</v>
      </c>
      <c r="AJ3" s="25">
        <v>0</v>
      </c>
      <c r="AK3" s="25">
        <v>0</v>
      </c>
      <c r="AL3" s="25">
        <v>660</v>
      </c>
      <c r="AM3" s="25">
        <v>699</v>
      </c>
      <c r="AN3" s="25">
        <v>0</v>
      </c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10</v>
      </c>
      <c r="B4" t="s">
        <v>59</v>
      </c>
      <c r="C4" t="s">
        <v>60</v>
      </c>
      <c r="D4" t="s">
        <v>11</v>
      </c>
      <c r="E4" s="3">
        <v>1800</v>
      </c>
      <c r="F4" s="3">
        <v>1800</v>
      </c>
      <c r="G4" s="23">
        <v>124</v>
      </c>
      <c r="H4" s="24">
        <v>786.86</v>
      </c>
      <c r="I4" s="24">
        <v>869.4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5">
        <v>0</v>
      </c>
      <c r="Y4" s="25">
        <v>0</v>
      </c>
      <c r="Z4" s="25">
        <v>0</v>
      </c>
      <c r="AA4" s="25">
        <v>0</v>
      </c>
      <c r="AB4" s="25">
        <v>0</v>
      </c>
      <c r="AC4" s="25">
        <v>0</v>
      </c>
      <c r="AD4" s="25">
        <v>786.86</v>
      </c>
      <c r="AE4" s="25">
        <v>0</v>
      </c>
      <c r="AF4" s="25">
        <v>0</v>
      </c>
      <c r="AG4" s="25">
        <v>0</v>
      </c>
      <c r="AH4" s="25">
        <v>0</v>
      </c>
      <c r="AI4" s="25">
        <v>0</v>
      </c>
      <c r="AJ4" s="25">
        <v>0</v>
      </c>
      <c r="AK4" s="25">
        <v>0</v>
      </c>
      <c r="AL4" s="25">
        <v>0</v>
      </c>
      <c r="AM4" s="25">
        <v>0</v>
      </c>
      <c r="AN4" s="25">
        <v>0</v>
      </c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10</v>
      </c>
      <c r="B5" t="s">
        <v>59</v>
      </c>
      <c r="C5" t="s">
        <v>63</v>
      </c>
      <c r="D5" t="s">
        <v>11</v>
      </c>
      <c r="E5" s="3">
        <v>1800</v>
      </c>
      <c r="F5" s="3">
        <v>1800</v>
      </c>
      <c r="G5" s="23">
        <v>124</v>
      </c>
      <c r="H5" s="24">
        <v>425</v>
      </c>
      <c r="I5" s="24">
        <v>1031</v>
      </c>
      <c r="J5" s="25">
        <v>0</v>
      </c>
      <c r="K5" s="25">
        <v>804</v>
      </c>
      <c r="L5" s="25">
        <v>685</v>
      </c>
      <c r="M5" s="25">
        <v>0</v>
      </c>
      <c r="N5" s="25">
        <v>748.99</v>
      </c>
      <c r="O5" s="25">
        <v>730.25</v>
      </c>
      <c r="P5" s="25">
        <v>0</v>
      </c>
      <c r="Q5" s="25">
        <v>790</v>
      </c>
      <c r="R5" s="25">
        <v>0</v>
      </c>
      <c r="S5" s="25">
        <v>0</v>
      </c>
      <c r="T5" s="25">
        <v>864</v>
      </c>
      <c r="U5" s="25">
        <v>750</v>
      </c>
      <c r="V5" s="25">
        <v>690</v>
      </c>
      <c r="W5" s="25">
        <v>786.86</v>
      </c>
      <c r="X5" s="25">
        <v>826.2</v>
      </c>
      <c r="Y5" s="25">
        <v>550</v>
      </c>
      <c r="Z5" s="25">
        <v>818.33</v>
      </c>
      <c r="AA5" s="25">
        <v>786.86</v>
      </c>
      <c r="AB5" s="25">
        <v>0</v>
      </c>
      <c r="AC5" s="25">
        <v>0</v>
      </c>
      <c r="AD5" s="25">
        <v>0</v>
      </c>
      <c r="AE5" s="25">
        <v>786.86</v>
      </c>
      <c r="AF5" s="25">
        <v>0</v>
      </c>
      <c r="AG5" s="25">
        <v>1010.38</v>
      </c>
      <c r="AH5" s="25">
        <v>1031</v>
      </c>
      <c r="AI5" s="25">
        <v>1010.38</v>
      </c>
      <c r="AJ5" s="25">
        <v>650</v>
      </c>
      <c r="AK5" s="25">
        <v>0</v>
      </c>
      <c r="AL5" s="25">
        <v>0</v>
      </c>
      <c r="AM5" s="25">
        <v>0</v>
      </c>
      <c r="AN5" s="25">
        <v>0</v>
      </c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10</v>
      </c>
      <c r="B6" t="s">
        <v>59</v>
      </c>
      <c r="C6" t="s">
        <v>28</v>
      </c>
      <c r="D6" t="s">
        <v>11</v>
      </c>
      <c r="E6" s="3">
        <v>1800</v>
      </c>
      <c r="F6" s="3">
        <v>1800</v>
      </c>
      <c r="G6" s="23">
        <v>124</v>
      </c>
      <c r="H6" s="24">
        <v>786.86</v>
      </c>
      <c r="I6" s="24">
        <v>845.43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5">
        <v>845.43</v>
      </c>
      <c r="AE6" s="25">
        <v>0</v>
      </c>
      <c r="AF6" s="25">
        <v>0</v>
      </c>
      <c r="AG6" s="25">
        <v>0</v>
      </c>
      <c r="AH6" s="25">
        <v>0</v>
      </c>
      <c r="AI6" s="25">
        <v>0</v>
      </c>
      <c r="AJ6" s="25">
        <v>0</v>
      </c>
      <c r="AK6" s="25">
        <v>0</v>
      </c>
      <c r="AL6" s="25">
        <v>0</v>
      </c>
      <c r="AM6" s="25">
        <v>0</v>
      </c>
      <c r="AN6" s="25">
        <v>0</v>
      </c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10</v>
      </c>
      <c r="B7" t="s">
        <v>64</v>
      </c>
      <c r="C7" t="s">
        <v>60</v>
      </c>
      <c r="D7" t="s">
        <v>11</v>
      </c>
      <c r="E7" s="3">
        <v>1800</v>
      </c>
      <c r="F7" s="3">
        <v>1800</v>
      </c>
      <c r="G7" s="23">
        <v>126</v>
      </c>
      <c r="H7" s="24">
        <v>500</v>
      </c>
      <c r="I7" s="24">
        <v>700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700</v>
      </c>
      <c r="Q7" s="25">
        <v>0</v>
      </c>
      <c r="R7" s="25">
        <v>0</v>
      </c>
      <c r="S7" s="25">
        <v>584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500</v>
      </c>
      <c r="AC7" s="25">
        <v>500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600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10</v>
      </c>
      <c r="B8" t="s">
        <v>64</v>
      </c>
      <c r="C8" t="s">
        <v>63</v>
      </c>
      <c r="D8" t="s">
        <v>11</v>
      </c>
      <c r="E8" s="3">
        <v>1800</v>
      </c>
      <c r="F8" s="3">
        <v>1800</v>
      </c>
      <c r="G8" s="23">
        <v>126</v>
      </c>
      <c r="H8" s="24">
        <v>650</v>
      </c>
      <c r="I8" s="24">
        <v>650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650</v>
      </c>
      <c r="AL8" s="25">
        <v>0</v>
      </c>
      <c r="AM8" s="25">
        <v>0</v>
      </c>
      <c r="AN8" s="25">
        <v>0</v>
      </c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10</v>
      </c>
      <c r="B9" t="s">
        <v>65</v>
      </c>
      <c r="C9" t="s">
        <v>12</v>
      </c>
      <c r="D9" t="s">
        <v>11</v>
      </c>
      <c r="E9" s="3">
        <v>1800</v>
      </c>
      <c r="F9" s="3">
        <v>1800</v>
      </c>
      <c r="G9" s="23">
        <v>124</v>
      </c>
      <c r="H9" s="24">
        <v>325</v>
      </c>
      <c r="I9" s="24">
        <v>341.25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341.25</v>
      </c>
      <c r="AA9" s="25">
        <v>325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10</v>
      </c>
      <c r="B10" t="s">
        <v>27</v>
      </c>
      <c r="C10" t="s">
        <v>12</v>
      </c>
      <c r="D10" t="s">
        <v>11</v>
      </c>
      <c r="E10" s="3">
        <v>1800</v>
      </c>
      <c r="F10" s="3">
        <v>1800</v>
      </c>
      <c r="G10" s="23">
        <v>124</v>
      </c>
      <c r="H10" s="24">
        <v>325</v>
      </c>
      <c r="I10" s="24">
        <v>575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450</v>
      </c>
      <c r="AD10" s="25">
        <v>0</v>
      </c>
      <c r="AE10" s="25">
        <v>0</v>
      </c>
      <c r="AF10" s="25">
        <v>575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10</v>
      </c>
      <c r="B11" t="s">
        <v>27</v>
      </c>
      <c r="C11" t="s">
        <v>60</v>
      </c>
      <c r="D11" t="s">
        <v>11</v>
      </c>
      <c r="E11" s="3">
        <v>1800</v>
      </c>
      <c r="F11" s="3">
        <v>1800</v>
      </c>
      <c r="G11" s="23">
        <v>124</v>
      </c>
      <c r="H11" s="24">
        <v>535</v>
      </c>
      <c r="I11" s="24">
        <v>570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570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10</v>
      </c>
      <c r="B12" t="s">
        <v>27</v>
      </c>
      <c r="C12" t="s">
        <v>63</v>
      </c>
      <c r="D12" t="s">
        <v>11</v>
      </c>
      <c r="E12" s="3">
        <v>1800</v>
      </c>
      <c r="F12" s="3">
        <v>1800</v>
      </c>
      <c r="G12" s="23">
        <v>124</v>
      </c>
      <c r="H12" s="24">
        <v>500</v>
      </c>
      <c r="I12" s="24">
        <v>786.86</v>
      </c>
      <c r="J12" s="25">
        <v>0</v>
      </c>
      <c r="K12" s="25">
        <v>0</v>
      </c>
      <c r="L12" s="25">
        <v>0</v>
      </c>
      <c r="M12" s="25">
        <v>650</v>
      </c>
      <c r="N12" s="25">
        <v>0</v>
      </c>
      <c r="O12" s="25">
        <v>0</v>
      </c>
      <c r="P12" s="25">
        <v>690</v>
      </c>
      <c r="Q12" s="25">
        <v>0</v>
      </c>
      <c r="R12" s="25">
        <v>610</v>
      </c>
      <c r="S12" s="25">
        <v>584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500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650</v>
      </c>
      <c r="AL12" s="25">
        <v>0</v>
      </c>
      <c r="AM12" s="25">
        <v>0</v>
      </c>
      <c r="AN12" s="25">
        <v>600</v>
      </c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10</v>
      </c>
      <c r="B13" t="s">
        <v>27</v>
      </c>
      <c r="C13" t="s">
        <v>28</v>
      </c>
      <c r="D13" t="s">
        <v>11</v>
      </c>
      <c r="E13" s="3">
        <v>1800</v>
      </c>
      <c r="F13" s="3">
        <v>1800</v>
      </c>
      <c r="G13" s="23">
        <v>124</v>
      </c>
      <c r="H13" s="24">
        <v>450</v>
      </c>
      <c r="I13" s="24">
        <v>605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450</v>
      </c>
      <c r="AD13" s="25">
        <v>0</v>
      </c>
      <c r="AE13" s="25">
        <v>0</v>
      </c>
      <c r="AF13" s="25">
        <v>605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10</v>
      </c>
      <c r="B14" t="s">
        <v>66</v>
      </c>
      <c r="C14" t="s">
        <v>12</v>
      </c>
      <c r="D14" t="s">
        <v>11</v>
      </c>
      <c r="E14" s="3">
        <v>1800</v>
      </c>
      <c r="F14" s="3">
        <v>1800</v>
      </c>
      <c r="G14" s="23">
        <v>128</v>
      </c>
      <c r="H14" s="24">
        <v>391.04</v>
      </c>
      <c r="I14" s="24">
        <v>845.43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450</v>
      </c>
      <c r="X14" s="25">
        <v>0</v>
      </c>
      <c r="Y14" s="25">
        <v>0</v>
      </c>
      <c r="Z14" s="25">
        <v>391.04</v>
      </c>
      <c r="AA14" s="25">
        <v>421.95</v>
      </c>
      <c r="AB14" s="25">
        <v>0</v>
      </c>
      <c r="AC14" s="25">
        <v>0</v>
      </c>
      <c r="AD14" s="25">
        <v>845.43</v>
      </c>
      <c r="AE14" s="25">
        <v>600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10</v>
      </c>
      <c r="B15" t="s">
        <v>66</v>
      </c>
      <c r="C15" t="s">
        <v>12</v>
      </c>
      <c r="D15" t="s">
        <v>11</v>
      </c>
      <c r="E15" s="3">
        <v>1800</v>
      </c>
      <c r="F15" s="3">
        <v>1800</v>
      </c>
      <c r="G15" s="23">
        <v>1002</v>
      </c>
      <c r="H15" s="24">
        <v>391.04</v>
      </c>
      <c r="I15" s="24">
        <v>845.43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450</v>
      </c>
      <c r="X15" s="25">
        <v>0</v>
      </c>
      <c r="Y15" s="25">
        <v>0</v>
      </c>
      <c r="Z15" s="25">
        <v>391.04</v>
      </c>
      <c r="AA15" s="25">
        <v>421.95</v>
      </c>
      <c r="AB15" s="25">
        <v>0</v>
      </c>
      <c r="AC15" s="25">
        <v>0</v>
      </c>
      <c r="AD15" s="25">
        <v>845.43</v>
      </c>
      <c r="AE15" s="25">
        <v>600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10</v>
      </c>
      <c r="B16" t="s">
        <v>66</v>
      </c>
      <c r="C16" t="s">
        <v>60</v>
      </c>
      <c r="D16" t="s">
        <v>11</v>
      </c>
      <c r="E16" s="3">
        <v>1800</v>
      </c>
      <c r="F16" s="3">
        <v>1800</v>
      </c>
      <c r="G16" s="23">
        <v>128</v>
      </c>
      <c r="H16" s="24">
        <v>450</v>
      </c>
      <c r="I16" s="24">
        <v>625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610</v>
      </c>
      <c r="S16" s="25">
        <v>557</v>
      </c>
      <c r="T16" s="25">
        <v>600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625</v>
      </c>
      <c r="AL16" s="25">
        <v>0</v>
      </c>
      <c r="AM16" s="25">
        <v>0</v>
      </c>
      <c r="AN16" s="25">
        <v>450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10</v>
      </c>
      <c r="B17" t="s">
        <v>66</v>
      </c>
      <c r="C17" t="s">
        <v>63</v>
      </c>
      <c r="D17" t="s">
        <v>11</v>
      </c>
      <c r="E17" s="3">
        <v>1800</v>
      </c>
      <c r="F17" s="3">
        <v>1800</v>
      </c>
      <c r="G17" s="23">
        <v>128</v>
      </c>
      <c r="H17" s="24">
        <v>450</v>
      </c>
      <c r="I17" s="24">
        <v>690</v>
      </c>
      <c r="J17" s="25">
        <v>0</v>
      </c>
      <c r="K17" s="25">
        <v>450</v>
      </c>
      <c r="L17" s="25">
        <v>0</v>
      </c>
      <c r="M17" s="25">
        <v>0</v>
      </c>
      <c r="N17" s="25">
        <v>0</v>
      </c>
      <c r="O17" s="25">
        <v>0</v>
      </c>
      <c r="P17" s="25">
        <v>690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29</v>
      </c>
      <c r="B18" t="s">
        <v>30</v>
      </c>
      <c r="C18" t="s">
        <v>60</v>
      </c>
      <c r="D18" t="s">
        <v>11</v>
      </c>
      <c r="E18" s="3">
        <v>300</v>
      </c>
      <c r="F18" s="3">
        <v>300</v>
      </c>
      <c r="G18" s="23">
        <v>906</v>
      </c>
      <c r="H18" s="24">
        <v>150</v>
      </c>
      <c r="I18" s="24">
        <v>205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205</v>
      </c>
      <c r="V18" s="25">
        <v>0</v>
      </c>
      <c r="W18" s="25">
        <v>0</v>
      </c>
      <c r="X18" s="25">
        <v>150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29</v>
      </c>
      <c r="B19" t="s">
        <v>30</v>
      </c>
      <c r="C19" t="s">
        <v>60</v>
      </c>
      <c r="D19" t="s">
        <v>13</v>
      </c>
      <c r="E19" s="3">
        <v>300</v>
      </c>
      <c r="F19" s="3">
        <v>300</v>
      </c>
      <c r="G19" s="23">
        <v>906</v>
      </c>
      <c r="H19" s="24">
        <v>90</v>
      </c>
      <c r="I19" s="24">
        <v>210</v>
      </c>
      <c r="J19" s="25">
        <v>0</v>
      </c>
      <c r="K19" s="25">
        <v>205</v>
      </c>
      <c r="L19" s="25">
        <v>210</v>
      </c>
      <c r="M19" s="25">
        <v>90</v>
      </c>
      <c r="N19" s="25">
        <v>0</v>
      </c>
      <c r="O19" s="25">
        <v>0</v>
      </c>
      <c r="P19" s="25">
        <v>0</v>
      </c>
      <c r="Q19" s="25">
        <v>175</v>
      </c>
      <c r="R19" s="25">
        <v>110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131.25</v>
      </c>
      <c r="AA19" s="25">
        <v>0</v>
      </c>
      <c r="AB19" s="25">
        <v>0</v>
      </c>
      <c r="AC19" s="25">
        <v>0</v>
      </c>
      <c r="AD19" s="25">
        <v>171.87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29</v>
      </c>
      <c r="B20" t="s">
        <v>30</v>
      </c>
      <c r="C20" t="s">
        <v>63</v>
      </c>
      <c r="D20" t="s">
        <v>11</v>
      </c>
      <c r="E20" s="3">
        <v>300</v>
      </c>
      <c r="F20" s="3">
        <v>300</v>
      </c>
      <c r="G20" s="23">
        <v>906</v>
      </c>
      <c r="H20" s="24">
        <v>170</v>
      </c>
      <c r="I20" s="24">
        <v>170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170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29</v>
      </c>
      <c r="B21" t="s">
        <v>30</v>
      </c>
      <c r="C21" t="s">
        <v>63</v>
      </c>
      <c r="D21" t="s">
        <v>13</v>
      </c>
      <c r="E21" s="3">
        <v>300</v>
      </c>
      <c r="F21" s="3">
        <v>300</v>
      </c>
      <c r="G21" s="23">
        <v>906</v>
      </c>
      <c r="H21" s="24">
        <v>142</v>
      </c>
      <c r="I21" s="24">
        <v>171.87</v>
      </c>
      <c r="J21" s="25">
        <v>0</v>
      </c>
      <c r="K21" s="25">
        <v>0</v>
      </c>
      <c r="L21" s="25">
        <v>0</v>
      </c>
      <c r="M21" s="25">
        <v>0</v>
      </c>
      <c r="N21" s="25">
        <v>171.87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142</v>
      </c>
      <c r="AL21" s="25">
        <v>0</v>
      </c>
      <c r="AM21" s="25">
        <v>0</v>
      </c>
      <c r="AN21" s="25">
        <v>0</v>
      </c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29</v>
      </c>
      <c r="B22" t="s">
        <v>67</v>
      </c>
      <c r="C22" t="s">
        <v>63</v>
      </c>
      <c r="D22" t="s">
        <v>13</v>
      </c>
      <c r="E22" s="3">
        <v>300</v>
      </c>
      <c r="F22" s="3">
        <v>300</v>
      </c>
      <c r="G22" s="23">
        <v>906</v>
      </c>
      <c r="H22" s="24">
        <v>175.46</v>
      </c>
      <c r="I22" s="24">
        <v>175.46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175.46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29</v>
      </c>
      <c r="B23" t="s">
        <v>68</v>
      </c>
      <c r="C23" t="s">
        <v>63</v>
      </c>
      <c r="D23" t="s">
        <v>13</v>
      </c>
      <c r="E23" s="3">
        <v>300</v>
      </c>
      <c r="F23" s="3">
        <v>300</v>
      </c>
      <c r="G23" s="23">
        <v>906</v>
      </c>
      <c r="H23" s="24">
        <v>228.43</v>
      </c>
      <c r="I23" s="24">
        <v>228.43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228.43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29</v>
      </c>
      <c r="B24" t="s">
        <v>31</v>
      </c>
      <c r="C24" t="s">
        <v>60</v>
      </c>
      <c r="D24" t="s">
        <v>11</v>
      </c>
      <c r="E24" s="3">
        <v>400</v>
      </c>
      <c r="F24" s="3">
        <v>400</v>
      </c>
      <c r="G24" s="23">
        <v>913</v>
      </c>
      <c r="H24" s="24">
        <v>194.1</v>
      </c>
      <c r="I24" s="24">
        <v>194.1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194.1</v>
      </c>
      <c r="AN24" s="25">
        <v>0</v>
      </c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29</v>
      </c>
      <c r="B25" t="s">
        <v>31</v>
      </c>
      <c r="C25" t="s">
        <v>60</v>
      </c>
      <c r="D25" t="s">
        <v>13</v>
      </c>
      <c r="E25" s="3">
        <v>400</v>
      </c>
      <c r="F25" s="3">
        <v>400</v>
      </c>
      <c r="G25" s="23">
        <v>913</v>
      </c>
      <c r="H25" s="24">
        <v>210.58</v>
      </c>
      <c r="I25" s="24">
        <v>365</v>
      </c>
      <c r="J25" s="25">
        <v>0</v>
      </c>
      <c r="K25" s="25">
        <v>365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29</v>
      </c>
      <c r="B26" t="s">
        <v>32</v>
      </c>
      <c r="C26" t="s">
        <v>60</v>
      </c>
      <c r="D26" t="s">
        <v>11</v>
      </c>
      <c r="E26" s="3">
        <v>400</v>
      </c>
      <c r="F26" s="3">
        <v>400</v>
      </c>
      <c r="G26" s="23">
        <v>913</v>
      </c>
      <c r="H26" s="24">
        <v>350</v>
      </c>
      <c r="I26" s="24">
        <v>350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350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29</v>
      </c>
      <c r="B27" t="s">
        <v>32</v>
      </c>
      <c r="C27" t="s">
        <v>60</v>
      </c>
      <c r="D27" t="s">
        <v>13</v>
      </c>
      <c r="E27" s="3">
        <v>400</v>
      </c>
      <c r="F27" s="3">
        <v>400</v>
      </c>
      <c r="G27" s="23">
        <v>913</v>
      </c>
      <c r="H27" s="24">
        <v>194.1</v>
      </c>
      <c r="I27" s="24">
        <v>318.27</v>
      </c>
      <c r="J27" s="25">
        <v>0</v>
      </c>
      <c r="K27" s="25">
        <v>0</v>
      </c>
      <c r="L27" s="25">
        <v>210</v>
      </c>
      <c r="M27" s="25">
        <v>0</v>
      </c>
      <c r="N27" s="25">
        <v>318.27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250</v>
      </c>
      <c r="AA27" s="25">
        <v>194.1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210.34</v>
      </c>
      <c r="AM27" s="25">
        <v>0</v>
      </c>
      <c r="AN27" s="25">
        <v>0</v>
      </c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1" t="s">
        <v>19</v>
      </c>
      <c r="B52" s="21" t="s">
        <v>1</v>
      </c>
      <c r="C52" s="21" t="s">
        <v>2</v>
      </c>
      <c r="D52" s="21" t="s">
        <v>3</v>
      </c>
      <c r="E52" s="22" t="s">
        <v>20</v>
      </c>
      <c r="F52" s="22" t="s">
        <v>21</v>
      </c>
      <c r="G52" s="22" t="s">
        <v>22</v>
      </c>
      <c r="H52" s="22" t="s">
        <v>23</v>
      </c>
      <c r="I52" s="22" t="s">
        <v>24</v>
      </c>
      <c r="J52" s="22" t="s">
        <v>34</v>
      </c>
      <c r="K52" s="22" t="s">
        <v>25</v>
      </c>
      <c r="L52" s="22" t="s">
        <v>35</v>
      </c>
      <c r="M52" s="22" t="s">
        <v>36</v>
      </c>
      <c r="N52" s="22" t="s">
        <v>37</v>
      </c>
      <c r="O52" s="22" t="s">
        <v>38</v>
      </c>
      <c r="P52" s="22" t="s">
        <v>39</v>
      </c>
      <c r="Q52" s="22" t="s">
        <v>6</v>
      </c>
      <c r="R52" s="22" t="s">
        <v>7</v>
      </c>
      <c r="S52" s="22" t="s">
        <v>8</v>
      </c>
      <c r="T52" s="22" t="s">
        <v>40</v>
      </c>
      <c r="U52" s="22" t="s">
        <v>41</v>
      </c>
      <c r="V52" s="22" t="s">
        <v>42</v>
      </c>
      <c r="W52" s="22" t="s">
        <v>43</v>
      </c>
      <c r="X52" s="22" t="s">
        <v>44</v>
      </c>
      <c r="Y52" s="22" t="s">
        <v>45</v>
      </c>
      <c r="Z52" s="22" t="s">
        <v>46</v>
      </c>
      <c r="AA52" s="22" t="s">
        <v>47</v>
      </c>
      <c r="AB52" s="22" t="s">
        <v>48</v>
      </c>
      <c r="AC52" s="22" t="s">
        <v>49</v>
      </c>
      <c r="AD52" s="22" t="s">
        <v>50</v>
      </c>
      <c r="AE52" s="22" t="s">
        <v>51</v>
      </c>
      <c r="AF52" s="22" t="s">
        <v>52</v>
      </c>
      <c r="AG52" s="22" t="s">
        <v>26</v>
      </c>
      <c r="AH52" s="22" t="s">
        <v>53</v>
      </c>
      <c r="AI52" s="22" t="s">
        <v>54</v>
      </c>
      <c r="AJ52" s="22" t="s">
        <v>55</v>
      </c>
      <c r="AK52" s="22" t="s">
        <v>9</v>
      </c>
      <c r="AL52" s="22" t="s">
        <v>56</v>
      </c>
      <c r="AM52" s="22" t="s">
        <v>57</v>
      </c>
      <c r="AN52" s="22" t="s">
        <v>58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10</v>
      </c>
      <c r="B53" t="s">
        <v>59</v>
      </c>
      <c r="C53" t="s">
        <v>60</v>
      </c>
      <c r="D53" t="s">
        <v>61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10</v>
      </c>
      <c r="B54" t="s">
        <v>59</v>
      </c>
      <c r="C54" t="s">
        <v>60</v>
      </c>
      <c r="D54" t="s">
        <v>62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10</v>
      </c>
      <c r="B55" t="s">
        <v>59</v>
      </c>
      <c r="C55" t="s">
        <v>60</v>
      </c>
      <c r="D55" t="s">
        <v>11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10</v>
      </c>
      <c r="B56" t="s">
        <v>59</v>
      </c>
      <c r="C56" t="s">
        <v>63</v>
      </c>
      <c r="D56" t="s">
        <v>11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10</v>
      </c>
      <c r="B57" t="s">
        <v>59</v>
      </c>
      <c r="C57" t="s">
        <v>28</v>
      </c>
      <c r="D57" t="s">
        <v>11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10</v>
      </c>
      <c r="B58" t="s">
        <v>64</v>
      </c>
      <c r="C58" t="s">
        <v>60</v>
      </c>
      <c r="D58" t="s">
        <v>11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10</v>
      </c>
      <c r="B59" t="s">
        <v>64</v>
      </c>
      <c r="C59" t="s">
        <v>63</v>
      </c>
      <c r="D59" t="s">
        <v>11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10</v>
      </c>
      <c r="B60" t="s">
        <v>65</v>
      </c>
      <c r="C60" t="s">
        <v>12</v>
      </c>
      <c r="D60" t="s">
        <v>11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10</v>
      </c>
      <c r="B61" t="s">
        <v>27</v>
      </c>
      <c r="C61" t="s">
        <v>12</v>
      </c>
      <c r="D61" t="s">
        <v>11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10</v>
      </c>
      <c r="B62" t="s">
        <v>27</v>
      </c>
      <c r="C62" t="s">
        <v>60</v>
      </c>
      <c r="D62" t="s">
        <v>11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10</v>
      </c>
      <c r="B63" t="s">
        <v>27</v>
      </c>
      <c r="C63" t="s">
        <v>63</v>
      </c>
      <c r="D63" t="s">
        <v>11</v>
      </c>
      <c r="E63" s="4">
        <f>IF('Shoppable Services'!$F$4=$D63,1,0)*IF('Shoppable Services'!$E$4=$C63,1,0)*IF('Shoppable Services'!$D$4=$B63,1,0)*IF('Shoppable Services'!$C$4=$A63,1,0)*$E12</f>
        <v>1800</v>
      </c>
      <c r="F63" s="4">
        <f>IF('Shoppable Services'!$F$4=$D63,1,0)*IF('Shoppable Services'!$E$4=$C63,1,0)*IF('Shoppable Services'!$D$4=$B63,1,0)*IF('Shoppable Services'!$C$4=$A63,1,0)*$F12</f>
        <v>1800</v>
      </c>
      <c r="G63" s="4">
        <f>IF('Shoppable Services'!$F$4=$D63,1,0)*IF('Shoppable Services'!$E$4=$C63,1,0)*IF('Shoppable Services'!$D$4=$B63,1,0)*IF('Shoppable Services'!$C$4=$A63,1,0)*$G12</f>
        <v>124</v>
      </c>
      <c r="H63" s="4">
        <f>IF('Shoppable Services'!$F$4=$D63,1,0)*IF('Shoppable Services'!$E$4=$C63,1,0)*IF('Shoppable Services'!$D$4=$B63,1,0)*IF('Shoppable Services'!$C$4=$A63,1,0)*$H12</f>
        <v>500</v>
      </c>
      <c r="I63" s="4">
        <f>IF('Shoppable Services'!$F$4=$D63,1,0)*IF('Shoppable Services'!$E$4=$C63,1,0)*IF('Shoppable Services'!$D$4=$B63,1,0)*IF('Shoppable Services'!$C$4=$A63,1,0)*$I12</f>
        <v>786.86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610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10</v>
      </c>
      <c r="B64" t="s">
        <v>27</v>
      </c>
      <c r="C64" t="s">
        <v>28</v>
      </c>
      <c r="D64" t="s">
        <v>11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10</v>
      </c>
      <c r="B65" t="s">
        <v>66</v>
      </c>
      <c r="C65" t="s">
        <v>12</v>
      </c>
      <c r="D65" t="s">
        <v>11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10</v>
      </c>
      <c r="B66" t="s">
        <v>66</v>
      </c>
      <c r="C66" t="s">
        <v>12</v>
      </c>
      <c r="D66" t="s">
        <v>11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10</v>
      </c>
      <c r="B67" t="s">
        <v>66</v>
      </c>
      <c r="C67" t="s">
        <v>60</v>
      </c>
      <c r="D67" t="s">
        <v>11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10</v>
      </c>
      <c r="B68" t="s">
        <v>66</v>
      </c>
      <c r="C68" t="s">
        <v>63</v>
      </c>
      <c r="D68" t="s">
        <v>11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29</v>
      </c>
      <c r="B69" t="s">
        <v>30</v>
      </c>
      <c r="C69" t="s">
        <v>60</v>
      </c>
      <c r="D69" t="s">
        <v>11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29</v>
      </c>
      <c r="B70" t="s">
        <v>30</v>
      </c>
      <c r="C70" t="s">
        <v>60</v>
      </c>
      <c r="D70" t="s">
        <v>13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29</v>
      </c>
      <c r="B71" t="s">
        <v>30</v>
      </c>
      <c r="C71" t="s">
        <v>63</v>
      </c>
      <c r="D71" t="s">
        <v>11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29</v>
      </c>
      <c r="B72" t="s">
        <v>30</v>
      </c>
      <c r="C72" t="s">
        <v>63</v>
      </c>
      <c r="D72" t="s">
        <v>13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29</v>
      </c>
      <c r="B73" t="s">
        <v>67</v>
      </c>
      <c r="C73" t="s">
        <v>63</v>
      </c>
      <c r="D73" t="s">
        <v>13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29</v>
      </c>
      <c r="B74" t="s">
        <v>68</v>
      </c>
      <c r="C74" t="s">
        <v>63</v>
      </c>
      <c r="D74" t="s">
        <v>13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29</v>
      </c>
      <c r="B75" t="s">
        <v>31</v>
      </c>
      <c r="C75" t="s">
        <v>60</v>
      </c>
      <c r="D75" t="s">
        <v>11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29</v>
      </c>
      <c r="B76" t="s">
        <v>31</v>
      </c>
      <c r="C76" t="s">
        <v>60</v>
      </c>
      <c r="D76" t="s">
        <v>13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>
        <f>IF('Shoppable Services'!$F$4=$D76,1,0)*IF('Shoppable Services'!$E$4=$C76,1,0)*IF('Shoppable Services'!$D$4=$B76,1,0)*IF('Shoppable Services'!$C$4=$A76,1,0)*IF('Shoppable Services'!$B$4=AN$52,AN25,0)</f>
        <v>0</v>
      </c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29</v>
      </c>
      <c r="B77" t="s">
        <v>32</v>
      </c>
      <c r="C77" t="s">
        <v>60</v>
      </c>
      <c r="D77" t="s">
        <v>11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>
        <f>IF('Shoppable Services'!$F$4=$D77,1,0)*IF('Shoppable Services'!$E$4=$C77,1,0)*IF('Shoppable Services'!$D$4=$B77,1,0)*IF('Shoppable Services'!$C$4=$A77,1,0)*IF('Shoppable Services'!$B$4=AM$52,AM26,0)</f>
        <v>0</v>
      </c>
      <c r="AN77" s="4">
        <f>IF('Shoppable Services'!$F$4=$D77,1,0)*IF('Shoppable Services'!$E$4=$C77,1,0)*IF('Shoppable Services'!$D$4=$B77,1,0)*IF('Shoppable Services'!$C$4=$A77,1,0)*IF('Shoppable Services'!$B$4=AN$52,AN26,0)</f>
        <v>0</v>
      </c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29</v>
      </c>
      <c r="B78" t="s">
        <v>32</v>
      </c>
      <c r="C78" t="s">
        <v>60</v>
      </c>
      <c r="D78" t="s">
        <v>13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>
        <f>IF('Shoppable Services'!$F$4=$D78,1,0)*IF('Shoppable Services'!$E$4=$C78,1,0)*IF('Shoppable Services'!$D$4=$B78,1,0)*IF('Shoppable Services'!$C$4=$A78,1,0)*IF('Shoppable Services'!$B$4=AL$52,AL27,0)</f>
        <v>0</v>
      </c>
      <c r="AM78" s="4">
        <f>IF('Shoppable Services'!$F$4=$D78,1,0)*IF('Shoppable Services'!$E$4=$C78,1,0)*IF('Shoppable Services'!$D$4=$B78,1,0)*IF('Shoppable Services'!$C$4=$A78,1,0)*IF('Shoppable Services'!$B$4=AM$52,AM27,0)</f>
        <v>0</v>
      </c>
      <c r="AN78" s="4">
        <f>IF('Shoppable Services'!$F$4=$D78,1,0)*IF('Shoppable Services'!$E$4=$C78,1,0)*IF('Shoppable Services'!$D$4=$B78,1,0)*IF('Shoppable Services'!$C$4=$A78,1,0)*IF('Shoppable Services'!$B$4=AN$52,AN27,0)</f>
        <v>0</v>
      </c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E79" s="4">
        <f>COUNTIF(E53:E78,"&gt;0")</f>
        <v>1</v>
      </c>
      <c r="F79" s="4">
        <f>COUNTIF(F53:F78,"&gt;0")</f>
        <v>1</v>
      </c>
      <c r="G79" s="4">
        <f>COUNTIF(G53:G78,"&gt;0")</f>
        <v>1</v>
      </c>
      <c r="H79" s="4">
        <f>COUNTIF(H53:H78,"&gt;0")</f>
        <v>1</v>
      </c>
      <c r="I79" s="4">
        <f>COUNTIF(I53:I78,"&gt;0")</f>
        <v>1</v>
      </c>
      <c r="J79" s="4">
        <f>COUNTIF(J53:BE78,"&gt;0")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3DF0B7-2ABF-45D7-A021-C2F3AC435924}"/>
</file>

<file path=customXml/itemProps2.xml><?xml version="1.0" encoding="utf-8"?>
<ds:datastoreItem xmlns:ds="http://schemas.openxmlformats.org/officeDocument/2006/customXml" ds:itemID="{EFD36B27-605A-47B6-ACFB-9CD561777BF2}"/>
</file>

<file path=customXml/itemProps3.xml><?xml version="1.0" encoding="utf-8"?>
<ds:datastoreItem xmlns:ds="http://schemas.openxmlformats.org/officeDocument/2006/customXml" ds:itemID="{B4230938-82EE-4249-8BE6-C124D3A63C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2022-01-24T18:15:12Z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