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Data!$A$1:$G$64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53" i="1"/>
  <c r="I60" i="1" l="1"/>
  <c r="J4" i="6" s="1"/>
  <c r="G54" i="1"/>
  <c r="G55" i="1"/>
  <c r="G56" i="1"/>
  <c r="G57" i="1"/>
  <c r="G58" i="1"/>
  <c r="G59" i="1"/>
  <c r="E59" i="1" l="1"/>
  <c r="E58" i="1"/>
  <c r="E57" i="1"/>
  <c r="E56" i="1"/>
  <c r="E55" i="1"/>
  <c r="E54" i="1"/>
  <c r="E53" i="1"/>
  <c r="H59" i="1"/>
  <c r="H58" i="1"/>
  <c r="H57" i="1"/>
  <c r="H56" i="1"/>
  <c r="H55" i="1"/>
  <c r="H54" i="1"/>
  <c r="H53" i="1"/>
  <c r="G53" i="1"/>
  <c r="G60" i="1" s="1"/>
  <c r="G4" i="6" s="1"/>
  <c r="F59" i="1"/>
  <c r="F58" i="1"/>
  <c r="F57" i="1"/>
  <c r="F56" i="1"/>
  <c r="F55" i="1"/>
  <c r="F54" i="1"/>
  <c r="R59" i="1"/>
  <c r="Q59" i="1"/>
  <c r="P59" i="1"/>
  <c r="O59" i="1"/>
  <c r="N59" i="1"/>
  <c r="M59" i="1"/>
  <c r="L59" i="1"/>
  <c r="K59" i="1"/>
  <c r="J59" i="1"/>
  <c r="R58" i="1"/>
  <c r="Q58" i="1"/>
  <c r="P58" i="1"/>
  <c r="O58" i="1"/>
  <c r="N58" i="1"/>
  <c r="M58" i="1"/>
  <c r="L58" i="1"/>
  <c r="K58" i="1"/>
  <c r="J58" i="1"/>
  <c r="R57" i="1"/>
  <c r="Q57" i="1"/>
  <c r="P57" i="1"/>
  <c r="O57" i="1"/>
  <c r="N57" i="1"/>
  <c r="M57" i="1"/>
  <c r="L57" i="1"/>
  <c r="K57" i="1"/>
  <c r="J57" i="1"/>
  <c r="R56" i="1"/>
  <c r="Q56" i="1"/>
  <c r="P56" i="1"/>
  <c r="O56" i="1"/>
  <c r="N56" i="1"/>
  <c r="M56" i="1"/>
  <c r="L56" i="1"/>
  <c r="K56" i="1"/>
  <c r="J56" i="1"/>
  <c r="R55" i="1"/>
  <c r="Q55" i="1"/>
  <c r="P55" i="1"/>
  <c r="O55" i="1"/>
  <c r="N55" i="1"/>
  <c r="M55" i="1"/>
  <c r="L55" i="1"/>
  <c r="K55" i="1"/>
  <c r="J55" i="1"/>
  <c r="R54" i="1"/>
  <c r="Q54" i="1"/>
  <c r="P54" i="1"/>
  <c r="O54" i="1"/>
  <c r="N54" i="1"/>
  <c r="M54" i="1"/>
  <c r="L54" i="1"/>
  <c r="K54" i="1"/>
  <c r="J54" i="1"/>
  <c r="R53" i="1"/>
  <c r="Q53" i="1"/>
  <c r="P53" i="1"/>
  <c r="O53" i="1"/>
  <c r="N53" i="1"/>
  <c r="M53" i="1"/>
  <c r="L53" i="1"/>
  <c r="K53" i="1"/>
  <c r="E60" i="1" l="1"/>
  <c r="K4" i="6" s="1"/>
  <c r="H60" i="1"/>
  <c r="I4" i="6" s="1"/>
  <c r="F60" i="1"/>
  <c r="L4" i="6" s="1"/>
  <c r="J60" i="1"/>
  <c r="H4" i="6" s="1"/>
</calcChain>
</file>

<file path=xl/sharedStrings.xml><?xml version="1.0" encoding="utf-8"?>
<sst xmlns="http://schemas.openxmlformats.org/spreadsheetml/2006/main" count="132" uniqueCount="35">
  <si>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</si>
  <si>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</si>
  <si>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</si>
  <si>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</si>
  <si>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</si>
  <si>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</si>
  <si>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</si>
  <si>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</si>
  <si>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</si>
  <si>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</si>
  <si>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</si>
  <si>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</si>
  <si>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</si>
  <si>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</si>
  <si>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</si>
  <si>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</si>
  <si>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</si>
  <si>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</si>
  <si>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</si>
  <si>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</si>
  <si>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</si>
  <si>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</si>
  <si>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</si>
  <si>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</si>
  <si>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Date of last update: 1/01/2022</t>
  </si>
  <si>
    <t>Inpatient - ALL</t>
  </si>
  <si>
    <t>% of Charges</t>
  </si>
  <si>
    <t>All Ages</t>
  </si>
  <si>
    <t>BCBS Rate</t>
  </si>
  <si>
    <t>BLUE CROSS FEDERAL Rate</t>
  </si>
  <si>
    <t>FIRST CHOICE/ELECTRI Rate</t>
  </si>
  <si>
    <t>MEDICAID SECONDARY Rate</t>
  </si>
  <si>
    <t>OCS Rate</t>
  </si>
  <si>
    <t>TRICARE WEST HNFS Rate</t>
  </si>
  <si>
    <t>UNITED BEHAVIORAL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</si>
</sst>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24</v>
      </c>
    </row>
    <row r="2" spans="1:12">
      <c r="B2" s="23" t="s">
        <v>14</v>
      </c>
      <c r="C2" s="23"/>
      <c r="D2" s="23"/>
      <c r="E2" s="23"/>
      <c r="F2" s="23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29</v>
      </c>
      <c r="C4" s="9" t="s">
        <v>7</v>
      </c>
      <c r="D4" s="9" t="s">
        <v>22</v>
      </c>
      <c r="E4" s="9" t="s">
        <v>9</v>
      </c>
      <c r="F4" s="9" t="s">
        <v>8</v>
      </c>
      <c r="G4" s="10">
        <f>IF(Data!$G$60&gt;1,"Error",MAX(Data!G53:G59))</f>
        <v>124</v>
      </c>
      <c r="H4" s="11">
        <f>IF(Data!$J$60&gt;1,"Error",IF(Data!$J$60=0,"N/A",MAX(Data!J53:BD59)))</f>
        <v>2345</v>
      </c>
      <c r="I4" s="11">
        <f>IF(Data!$H$60&gt;1,"Error",SUM(Data!H53:H59))</f>
        <v>858.43</v>
      </c>
      <c r="J4" s="11">
        <f>IF(Data!$I$60&gt;1,"Error",SUM(Data!I53:I59))</f>
        <v>2852</v>
      </c>
      <c r="K4" s="11">
        <f>IF(Data!$E$60&gt;1,"Error",SUM(Data!E53:E59))</f>
        <v>3100</v>
      </c>
      <c r="L4" s="11">
        <f>IF(Data!$F$60&gt;1,"Error",SUM(Data!F53:F59))</f>
        <v>3100</v>
      </c>
    </row>
    <row r="7" spans="1:12" hidden="1" outlineLevel="1">
      <c r="B7" s="17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" t="s">
        <v>21</v>
      </c>
      <c r="C8" t="s">
        <v>7</v>
      </c>
      <c r="D8" t="s">
        <v>25</v>
      </c>
      <c r="E8" t="s">
        <v>27</v>
      </c>
      <c r="F8" t="s">
        <v>8</v>
      </c>
    </row>
    <row r="9" spans="1:12" hidden="1" outlineLevel="1">
      <c r="B9" s="2" t="s">
        <v>28</v>
      </c>
      <c r="C9"/>
      <c r="D9" t="s">
        <v>22</v>
      </c>
      <c r="E9" t="s">
        <v>23</v>
      </c>
      <c r="F9" t="s">
        <v>26</v>
      </c>
    </row>
    <row r="10" spans="1:12" hidden="1" outlineLevel="1">
      <c r="B10" s="2" t="s">
        <v>29</v>
      </c>
      <c r="C10" s="12"/>
      <c r="D10"/>
      <c r="E10" t="s">
        <v>9</v>
      </c>
      <c r="F10"/>
    </row>
    <row r="11" spans="1:12" hidden="1" outlineLevel="1">
      <c r="B11" s="2" t="s">
        <v>6</v>
      </c>
      <c r="C11"/>
      <c r="D11"/>
      <c r="E11"/>
      <c r="F11"/>
    </row>
    <row r="12" spans="1:12" hidden="1" outlineLevel="1">
      <c r="B12" s="2" t="s">
        <v>30</v>
      </c>
      <c r="C12"/>
      <c r="D12"/>
      <c r="E12"/>
      <c r="F12"/>
    </row>
    <row r="13" spans="1:12" hidden="1" outlineLevel="1">
      <c r="B13" s="2" t="s">
        <v>31</v>
      </c>
      <c r="C13"/>
      <c r="D13"/>
      <c r="E13"/>
      <c r="F13"/>
    </row>
    <row r="14" spans="1:12" hidden="1" outlineLevel="1">
      <c r="B14" s="2" t="s">
        <v>32</v>
      </c>
      <c r="C14"/>
      <c r="D14"/>
      <c r="E14"/>
      <c r="F14"/>
    </row>
    <row r="15" spans="1:12" hidden="1" outlineLevel="1">
      <c r="B15" s="2" t="s">
        <v>33</v>
      </c>
      <c r="C15"/>
      <c r="D15"/>
      <c r="E15"/>
      <c r="F15"/>
    </row>
    <row r="16" spans="1:12" hidden="1" outlineLevel="1">
      <c r="B16" s="2" t="s">
        <v>34</v>
      </c>
      <c r="C16"/>
      <c r="D16"/>
      <c r="E16"/>
      <c r="F16"/>
    </row>
    <row r="17" spans="2:6" hidden="1" outlineLevel="1">
      <c r="B17" s="17"/>
      <c r="C17"/>
      <c r="D17"/>
      <c r="E17"/>
      <c r="F17"/>
    </row>
    <row r="18" spans="2:6" hidden="1" outlineLevel="1">
      <c r="B18" s="17"/>
      <c r="C18"/>
      <c r="D18"/>
      <c r="E18"/>
      <c r="F18"/>
    </row>
    <row r="19" spans="2:6" hidden="1" outlineLevel="1">
      <c r="B19" s="17"/>
      <c r="C19"/>
      <c r="D19"/>
      <c r="E19"/>
      <c r="F19"/>
    </row>
    <row r="20" spans="2:6" hidden="1" outlineLevel="1">
      <c r="B20" s="17"/>
      <c r="C20"/>
      <c r="D20"/>
      <c r="E20"/>
      <c r="F20"/>
    </row>
    <row r="21" spans="2:6" hidden="1" outlineLevel="1">
      <c r="B21" s="17"/>
      <c r="C21"/>
      <c r="D21"/>
      <c r="E21"/>
      <c r="F21"/>
    </row>
    <row r="22" spans="2:6" hidden="1" outlineLevel="1">
      <c r="B22" s="17"/>
      <c r="C22"/>
      <c r="D22"/>
      <c r="E22"/>
      <c r="F22"/>
    </row>
    <row r="23" spans="2:6" hidden="1" outlineLevel="1">
      <c r="B23" s="17"/>
      <c r="C23"/>
      <c r="D23"/>
      <c r="E23"/>
      <c r="F23"/>
    </row>
    <row r="24" spans="2:6" hidden="1" outlineLevel="1">
      <c r="B24" s="17"/>
      <c r="C24"/>
      <c r="D24"/>
      <c r="E24"/>
      <c r="F24"/>
    </row>
    <row r="25" spans="2:6" hidden="1" outlineLevel="1">
      <c r="B25" s="17"/>
      <c r="C25"/>
      <c r="D25"/>
      <c r="E25"/>
      <c r="F25"/>
    </row>
    <row r="26" spans="2:6" hidden="1" outlineLevel="1">
      <c r="B26" s="17"/>
      <c r="C26"/>
      <c r="D26"/>
      <c r="E26"/>
      <c r="F26"/>
    </row>
    <row r="27" spans="2:6" hidden="1" outlineLevel="1">
      <c r="B27" s="17"/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$D$8:$D$9</formula1>
    </dataValidation>
    <dataValidation type="list" allowBlank="1" showInputMessage="1" showErrorMessage="1" sqref="C4">
      <formula1>$C$8</formula1>
    </dataValidation>
    <dataValidation type="list" allowBlank="1" showInputMessage="1" showErrorMessage="1" sqref="B4">
      <formula1>$B$8:$B$16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"/>
  <sheetViews>
    <sheetView workbookViewId="0">
      <selection activeCell="J1" sqref="J1:R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" t="s">
        <v>15</v>
      </c>
      <c r="B1" s="1" t="s">
        <v>1</v>
      </c>
      <c r="C1" s="1" t="s">
        <v>2</v>
      </c>
      <c r="D1" s="1" t="s">
        <v>3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28</v>
      </c>
      <c r="L1" s="2" t="s">
        <v>29</v>
      </c>
      <c r="M1" s="2" t="s">
        <v>6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34</v>
      </c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25</v>
      </c>
      <c r="C2" t="s">
        <v>27</v>
      </c>
      <c r="D2" t="s">
        <v>8</v>
      </c>
      <c r="E2" s="3">
        <v>3100</v>
      </c>
      <c r="F2" s="3">
        <v>3100</v>
      </c>
      <c r="G2" s="20">
        <v>124</v>
      </c>
      <c r="H2" s="21">
        <v>909.11</v>
      </c>
      <c r="I2" s="21">
        <v>1289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909.11</v>
      </c>
      <c r="P2" s="22">
        <v>0</v>
      </c>
      <c r="Q2" s="22">
        <v>1289</v>
      </c>
      <c r="R2" s="22">
        <v>0</v>
      </c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25</v>
      </c>
      <c r="C3" t="s">
        <v>23</v>
      </c>
      <c r="D3" t="s">
        <v>8</v>
      </c>
      <c r="E3" s="3">
        <v>3100</v>
      </c>
      <c r="F3" s="3">
        <v>3100</v>
      </c>
      <c r="G3" s="20">
        <v>124</v>
      </c>
      <c r="H3" s="21">
        <v>3089</v>
      </c>
      <c r="I3" s="21">
        <v>3089</v>
      </c>
      <c r="J3" s="22">
        <v>0</v>
      </c>
      <c r="K3" s="22">
        <v>0</v>
      </c>
      <c r="L3" s="22">
        <v>0</v>
      </c>
      <c r="M3" s="22">
        <v>3089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22</v>
      </c>
      <c r="C4" t="s">
        <v>9</v>
      </c>
      <c r="D4" t="s">
        <v>26</v>
      </c>
      <c r="E4" s="3">
        <v>3100</v>
      </c>
      <c r="F4" s="3">
        <v>3100</v>
      </c>
      <c r="G4" s="20">
        <v>124</v>
      </c>
      <c r="H4" s="21">
        <v>90</v>
      </c>
      <c r="I4" s="21">
        <v>95</v>
      </c>
      <c r="J4" s="22">
        <v>0</v>
      </c>
      <c r="K4" s="22">
        <v>0</v>
      </c>
      <c r="L4" s="22">
        <v>0</v>
      </c>
      <c r="M4" s="22">
        <v>0</v>
      </c>
      <c r="N4" s="22">
        <v>95</v>
      </c>
      <c r="O4" s="22">
        <v>0</v>
      </c>
      <c r="P4" s="22">
        <v>0</v>
      </c>
      <c r="Q4" s="22">
        <v>0</v>
      </c>
      <c r="R4" s="22">
        <v>0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22</v>
      </c>
      <c r="C5" t="s">
        <v>9</v>
      </c>
      <c r="D5" t="s">
        <v>8</v>
      </c>
      <c r="E5" s="3">
        <v>3100</v>
      </c>
      <c r="F5" s="3">
        <v>3100</v>
      </c>
      <c r="G5" s="20">
        <v>124</v>
      </c>
      <c r="H5" s="21">
        <v>858.43</v>
      </c>
      <c r="I5" s="21">
        <v>2852</v>
      </c>
      <c r="J5" s="22">
        <v>4346</v>
      </c>
      <c r="K5" s="22">
        <v>2345</v>
      </c>
      <c r="L5" s="22">
        <v>2345</v>
      </c>
      <c r="M5" s="22">
        <v>5621</v>
      </c>
      <c r="N5" s="22">
        <v>0</v>
      </c>
      <c r="O5" s="22">
        <v>1742.02</v>
      </c>
      <c r="P5" s="22">
        <v>858.43</v>
      </c>
      <c r="Q5" s="22">
        <v>0</v>
      </c>
      <c r="R5" s="22">
        <v>2345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22</v>
      </c>
      <c r="C6" t="s">
        <v>27</v>
      </c>
      <c r="D6" t="s">
        <v>8</v>
      </c>
      <c r="E6" s="3">
        <v>3100</v>
      </c>
      <c r="F6" s="3">
        <v>3100</v>
      </c>
      <c r="G6" s="20">
        <v>124</v>
      </c>
      <c r="H6" s="21">
        <v>1255</v>
      </c>
      <c r="I6" s="21">
        <v>1255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1255</v>
      </c>
      <c r="R6" s="22">
        <v>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22</v>
      </c>
      <c r="C7" t="s">
        <v>23</v>
      </c>
      <c r="D7" t="s">
        <v>26</v>
      </c>
      <c r="E7" s="3">
        <v>3100</v>
      </c>
      <c r="F7" s="3">
        <v>3100</v>
      </c>
      <c r="G7" s="20">
        <v>124</v>
      </c>
      <c r="H7" s="21">
        <v>90</v>
      </c>
      <c r="I7" s="21">
        <v>95</v>
      </c>
      <c r="J7" s="22">
        <v>0</v>
      </c>
      <c r="K7" s="22">
        <v>0</v>
      </c>
      <c r="L7" s="22">
        <v>0</v>
      </c>
      <c r="M7" s="22">
        <v>0</v>
      </c>
      <c r="N7" s="22">
        <v>95</v>
      </c>
      <c r="O7" s="22">
        <v>0</v>
      </c>
      <c r="P7" s="22">
        <v>0</v>
      </c>
      <c r="Q7" s="22">
        <v>0</v>
      </c>
      <c r="R7" s="22">
        <v>0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22</v>
      </c>
      <c r="C8" t="s">
        <v>23</v>
      </c>
      <c r="D8" t="s">
        <v>8</v>
      </c>
      <c r="E8" s="3">
        <v>3100</v>
      </c>
      <c r="F8" s="3">
        <v>3100</v>
      </c>
      <c r="G8" s="20">
        <v>124</v>
      </c>
      <c r="H8" s="21">
        <v>858.43</v>
      </c>
      <c r="I8" s="21">
        <v>2999</v>
      </c>
      <c r="J8" s="22">
        <v>4655</v>
      </c>
      <c r="K8" s="22">
        <v>2345</v>
      </c>
      <c r="L8" s="22">
        <v>2345</v>
      </c>
      <c r="M8" s="22">
        <v>2999</v>
      </c>
      <c r="N8" s="22">
        <v>0</v>
      </c>
      <c r="O8" s="22">
        <v>1742.02</v>
      </c>
      <c r="P8" s="22">
        <v>858.43</v>
      </c>
      <c r="Q8" s="22">
        <v>0</v>
      </c>
      <c r="R8" s="22">
        <v>2345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E9" s="3"/>
      <c r="F9" s="3"/>
      <c r="G9" s="20"/>
      <c r="H9" s="21"/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E10" s="3"/>
      <c r="F10" s="3"/>
      <c r="G10" s="20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0"/>
      <c r="H11" s="21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0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0"/>
      <c r="H13" s="21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0"/>
      <c r="H14" s="21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0"/>
      <c r="H15" s="21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0"/>
      <c r="H16" s="21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0"/>
      <c r="H17" s="21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0"/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0"/>
      <c r="H19" s="21"/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0"/>
      <c r="H20" s="21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0"/>
      <c r="H21" s="21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0"/>
      <c r="H22" s="21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0"/>
      <c r="H23" s="21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0"/>
      <c r="H24" s="21"/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0"/>
      <c r="H25" s="21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0"/>
      <c r="H26" s="21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0"/>
      <c r="H27" s="21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" t="s">
        <v>15</v>
      </c>
      <c r="B52" s="1" t="s">
        <v>1</v>
      </c>
      <c r="C52" s="1" t="s">
        <v>2</v>
      </c>
      <c r="D52" s="1" t="s">
        <v>3</v>
      </c>
      <c r="E52" s="2" t="s">
        <v>16</v>
      </c>
      <c r="F52" s="2" t="s">
        <v>17</v>
      </c>
      <c r="G52" s="2" t="s">
        <v>18</v>
      </c>
      <c r="H52" s="2" t="s">
        <v>19</v>
      </c>
      <c r="I52" s="2" t="s">
        <v>20</v>
      </c>
      <c r="J52" s="2" t="s">
        <v>21</v>
      </c>
      <c r="K52" s="2" t="s">
        <v>28</v>
      </c>
      <c r="L52" s="2" t="s">
        <v>29</v>
      </c>
      <c r="M52" s="2" t="s">
        <v>6</v>
      </c>
      <c r="N52" s="2" t="s">
        <v>30</v>
      </c>
      <c r="O52" s="2" t="s">
        <v>31</v>
      </c>
      <c r="P52" s="2" t="s">
        <v>32</v>
      </c>
      <c r="Q52" s="2" t="s">
        <v>33</v>
      </c>
      <c r="R52" s="2" t="s">
        <v>34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7</v>
      </c>
      <c r="B53" t="s">
        <v>25</v>
      </c>
      <c r="C53" t="s">
        <v>27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25</v>
      </c>
      <c r="C54" t="s">
        <v>23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22</v>
      </c>
      <c r="C55" t="s">
        <v>9</v>
      </c>
      <c r="D55" t="s">
        <v>26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22</v>
      </c>
      <c r="C56" t="s">
        <v>9</v>
      </c>
      <c r="D56" t="s">
        <v>8</v>
      </c>
      <c r="E56" s="4">
        <f>IF('Shoppable Services'!$F$4=$D56,1,0)*IF('Shoppable Services'!$E$4=$C56,1,0)*IF('Shoppable Services'!$D$4=$B56,1,0)*IF('Shoppable Services'!$C$4=$A56,1,0)*$E5</f>
        <v>3100</v>
      </c>
      <c r="F56" s="4">
        <f>IF('Shoppable Services'!$F$4=$D56,1,0)*IF('Shoppable Services'!$E$4=$C56,1,0)*IF('Shoppable Services'!$D$4=$B56,1,0)*IF('Shoppable Services'!$C$4=$A56,1,0)*$F5</f>
        <v>3100</v>
      </c>
      <c r="G56" s="4">
        <f>IF('Shoppable Services'!$F$4=$D56,1,0)*IF('Shoppable Services'!$E$4=$C56,1,0)*IF('Shoppable Services'!$D$4=$B56,1,0)*IF('Shoppable Services'!$C$4=$A56,1,0)*$G5</f>
        <v>124</v>
      </c>
      <c r="H56" s="4">
        <f>IF('Shoppable Services'!$F$4=$D56,1,0)*IF('Shoppable Services'!$E$4=$C56,1,0)*IF('Shoppable Services'!$D$4=$B56,1,0)*IF('Shoppable Services'!$C$4=$A56,1,0)*$H5</f>
        <v>858.43</v>
      </c>
      <c r="I56" s="4">
        <f>IF('Shoppable Services'!$F$4=$D56,1,0)*IF('Shoppable Services'!$E$4=$C56,1,0)*IF('Shoppable Services'!$D$4=$B56,1,0)*IF('Shoppable Services'!$C$4=$A56,1,0)*$I5</f>
        <v>2852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2345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22</v>
      </c>
      <c r="C57" t="s">
        <v>27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22</v>
      </c>
      <c r="C58" t="s">
        <v>23</v>
      </c>
      <c r="D58" t="s">
        <v>26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22</v>
      </c>
      <c r="C59" t="s">
        <v>23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E60" s="4">
        <f>COUNTIF(E53:E59,"&gt;0")</f>
        <v>1</v>
      </c>
      <c r="F60" s="4">
        <f>COUNTIF(F53:F59,"&gt;0")</f>
        <v>1</v>
      </c>
      <c r="G60" s="4">
        <f>COUNTIF(G53:G59,"&gt;0")</f>
        <v>1</v>
      </c>
      <c r="H60" s="4">
        <f>COUNTIF(H53:H59,"&gt;0")</f>
        <v>1</v>
      </c>
      <c r="I60" s="4">
        <f>COUNTIF(I53:I59,"&gt;0")</f>
        <v>1</v>
      </c>
      <c r="J60" s="4">
        <f>COUNTIF(J53:BE59,"&gt;0")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1DDB4-E042-4713-BE9D-04DE3E8EF9D8}"/>
</file>

<file path=customXml/itemProps2.xml><?xml version="1.0" encoding="utf-8"?>
<ds:datastoreItem xmlns:ds="http://schemas.openxmlformats.org/officeDocument/2006/customXml" ds:itemID="{D655D838-B943-4DFB-B339-FAE49F68FD33}"/>
</file>

<file path=customXml/itemProps3.xml><?xml version="1.0" encoding="utf-8"?>
<ds:datastoreItem xmlns:ds="http://schemas.openxmlformats.org/officeDocument/2006/customXml" ds:itemID="{B25CB78B-B37C-4F83-97F2-7489A9FDC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2022-02-07T20:05:17Z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