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Data!$A$1:$G$72</definedName>
  </definedNames>
  <calcPr calcId="162913"/>
</workbook>
</file>

<file path=xl/calcChain.xml><?xml version="1.0" encoding="utf-8"?>
<calcChain xmlns="http://schemas.openxmlformats.org/spreadsheetml/2006/main">
  <c r="F53" i="1" l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53" i="1"/>
  <c r="I68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E67" i="1" l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G53" i="1"/>
  <c r="G68" i="1" s="1"/>
  <c r="G4" i="6" s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E68" i="1" l="1"/>
  <c r="K4" i="6" s="1"/>
  <c r="H68" i="1"/>
  <c r="I4" i="6" s="1"/>
  <c r="F68" i="1"/>
  <c r="L4" i="6" s="1"/>
  <c r="J68" i="1"/>
  <c r="H4" i="6" s="1"/>
</calcChain>
</file>

<file path=xl/sharedStrings.xml><?xml version="1.0" encoding="utf-8"?>
<sst xmlns="http://schemas.openxmlformats.org/spreadsheetml/2006/main" count="222" uniqueCount="47">
  <si>
    <t>Level of Care</t>
  </si>
  <si>
    <t>Specialty</t>
  </si>
  <si>
    <t>Age</t>
  </si>
  <si>
    <t>Rate Type</t>
  </si>
  <si>
    <t>Low Rate</t>
  </si>
  <si>
    <t>High Rate</t>
  </si>
  <si>
    <t>COMPSYCH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</si>
  <si>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</si>
  <si>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</si>
  <si>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</si>
  <si>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</si>
  <si>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</si>
  <si>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</si>
  <si>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</si>
  <si>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</si>
  <si>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</si>
  <si>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</si>
  <si>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</si>
  <si>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</si>
  <si>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</si>
  <si>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</si>
  <si>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</si>
  <si>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</si>
  <si>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</si>
  <si>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</si>
  <si>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Child</t>
  </si>
  <si>
    <t>Outpatient</t>
  </si>
  <si>
    <t>IOP - Psych</t>
  </si>
  <si>
    <t>Partial Hospital - Psych</t>
  </si>
  <si>
    <t>Date of last update: 1/01/2022</t>
  </si>
  <si>
    <t>Adult</t>
  </si>
  <si>
    <t>Inpatient - Detox</t>
  </si>
  <si>
    <t>Inpatient - Rehab</t>
  </si>
  <si>
    <t>IOP - SUD</t>
  </si>
  <si>
    <t>AMERIGROUP MANAGED M Rate</t>
  </si>
  <si>
    <t>ATCIC CENTRAL HEALTH Rate</t>
  </si>
  <si>
    <t>BCBS BLUE OPTION Rate</t>
  </si>
  <si>
    <t>BCBS-MAGELLAN MNGD M Rate</t>
  </si>
  <si>
    <t>BCBS PPO/POS Rate</t>
  </si>
  <si>
    <t>BCBS TX Rate</t>
  </si>
  <si>
    <t>CIGNA Rate</t>
  </si>
  <si>
    <t>EVERCARE MNG MEDICAR Rate</t>
  </si>
  <si>
    <t>FRIDAY HEALTH PLANS Rate</t>
  </si>
  <si>
    <t>LIFESYNC Rate</t>
  </si>
  <si>
    <t>MAGELLAN Rate</t>
  </si>
  <si>
    <t>SENDERO/BEACON MGD M Rate</t>
  </si>
  <si>
    <t>UBH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</si>
</sst>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E4" sqref="E4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18" t="s">
        <v>29</v>
      </c>
    </row>
    <row r="2" spans="1:12">
      <c r="B2" s="24" t="s">
        <v>15</v>
      </c>
      <c r="C2" s="24"/>
      <c r="D2" s="24"/>
      <c r="E2" s="24"/>
      <c r="F2" s="24"/>
    </row>
    <row r="3" spans="1:12">
      <c r="B3" s="8" t="s">
        <v>13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12</v>
      </c>
      <c r="H3" s="8" t="s">
        <v>14</v>
      </c>
      <c r="I3" s="8" t="s">
        <v>4</v>
      </c>
      <c r="J3" s="8" t="s">
        <v>5</v>
      </c>
      <c r="K3" s="8" t="s">
        <v>11</v>
      </c>
      <c r="L3" s="8" t="s">
        <v>18</v>
      </c>
    </row>
    <row r="4" spans="1:12">
      <c r="B4" s="9" t="s">
        <v>23</v>
      </c>
      <c r="C4" s="9" t="s">
        <v>7</v>
      </c>
      <c r="D4" s="9" t="s">
        <v>24</v>
      </c>
      <c r="E4" s="9" t="s">
        <v>30</v>
      </c>
      <c r="F4" s="9" t="s">
        <v>8</v>
      </c>
      <c r="G4" s="10">
        <f>IF(Data!$G$68&gt;1,"Error",MAX(Data!G53:G67))</f>
        <v>124</v>
      </c>
      <c r="H4" s="11">
        <f>IF(Data!$J$68&gt;1,"Error",IF(Data!$J$68=0,"N/A",MAX(Data!J53:BD67)))</f>
        <v>995.4</v>
      </c>
      <c r="I4" s="11">
        <f>IF(Data!$H$68&gt;1,"Error",SUM(Data!H53:H67))</f>
        <v>630</v>
      </c>
      <c r="J4" s="11">
        <f>IF(Data!$I$68&gt;1,"Error",SUM(Data!I53:I67))</f>
        <v>1300</v>
      </c>
      <c r="K4" s="11">
        <f>IF(Data!$E$68&gt;1,"Error",SUM(Data!E53:E67))</f>
        <v>1650</v>
      </c>
      <c r="L4" s="11">
        <f>IF(Data!$F$68&gt;1,"Error",SUM(Data!F53:F67))</f>
        <v>1650</v>
      </c>
    </row>
    <row r="7" spans="1:12" hidden="1" outlineLevel="1">
      <c r="B7" s="17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20" t="s">
        <v>22</v>
      </c>
      <c r="C8" t="s">
        <v>7</v>
      </c>
      <c r="D8" t="s">
        <v>31</v>
      </c>
      <c r="E8" t="s">
        <v>30</v>
      </c>
      <c r="F8" t="s">
        <v>8</v>
      </c>
    </row>
    <row r="9" spans="1:12" ht="30" hidden="1" outlineLevel="1">
      <c r="B9" s="20" t="s">
        <v>34</v>
      </c>
      <c r="C9" t="s">
        <v>26</v>
      </c>
      <c r="D9" t="s">
        <v>24</v>
      </c>
      <c r="E9" t="s">
        <v>9</v>
      </c>
      <c r="F9" t="s">
        <v>10</v>
      </c>
    </row>
    <row r="10" spans="1:12" hidden="1" outlineLevel="1">
      <c r="B10" s="20" t="s">
        <v>35</v>
      </c>
      <c r="C10" s="12"/>
      <c r="D10" t="s">
        <v>32</v>
      </c>
      <c r="E10" t="s">
        <v>25</v>
      </c>
      <c r="F10"/>
    </row>
    <row r="11" spans="1:12" hidden="1" outlineLevel="1">
      <c r="B11" s="20" t="s">
        <v>36</v>
      </c>
      <c r="C11"/>
      <c r="D11" t="s">
        <v>27</v>
      </c>
      <c r="E11"/>
      <c r="F11"/>
    </row>
    <row r="12" spans="1:12" ht="30" hidden="1" outlineLevel="1">
      <c r="B12" s="20" t="s">
        <v>37</v>
      </c>
      <c r="C12"/>
      <c r="D12" t="s">
        <v>33</v>
      </c>
      <c r="E12"/>
      <c r="F12"/>
    </row>
    <row r="13" spans="1:12" hidden="1" outlineLevel="1">
      <c r="B13" s="20" t="s">
        <v>38</v>
      </c>
      <c r="C13"/>
      <c r="D13" t="s">
        <v>28</v>
      </c>
      <c r="E13"/>
      <c r="F13"/>
    </row>
    <row r="14" spans="1:12" hidden="1" outlineLevel="1">
      <c r="B14" s="20" t="s">
        <v>39</v>
      </c>
      <c r="C14"/>
      <c r="D14"/>
      <c r="E14"/>
      <c r="F14"/>
    </row>
    <row r="15" spans="1:12" hidden="1" outlineLevel="1">
      <c r="B15" s="20" t="s">
        <v>40</v>
      </c>
      <c r="C15"/>
      <c r="D15"/>
      <c r="E15"/>
      <c r="F15"/>
    </row>
    <row r="16" spans="1:12" hidden="1" outlineLevel="1">
      <c r="B16" s="20" t="s">
        <v>6</v>
      </c>
      <c r="C16"/>
      <c r="D16"/>
      <c r="E16"/>
      <c r="F16"/>
    </row>
    <row r="17" spans="2:6" ht="30" hidden="1" outlineLevel="1">
      <c r="B17" s="20" t="s">
        <v>41</v>
      </c>
      <c r="C17"/>
      <c r="D17"/>
      <c r="E17"/>
      <c r="F17"/>
    </row>
    <row r="18" spans="2:6" hidden="1" outlineLevel="1">
      <c r="B18" s="20" t="s">
        <v>42</v>
      </c>
      <c r="C18"/>
      <c r="D18"/>
      <c r="E18"/>
      <c r="F18"/>
    </row>
    <row r="19" spans="2:6" hidden="1" outlineLevel="1">
      <c r="B19" s="20" t="s">
        <v>43</v>
      </c>
      <c r="C19"/>
      <c r="D19"/>
      <c r="E19"/>
      <c r="F19"/>
    </row>
    <row r="20" spans="2:6" hidden="1" outlineLevel="1">
      <c r="B20" s="20" t="s">
        <v>44</v>
      </c>
      <c r="C20"/>
      <c r="D20"/>
      <c r="E20"/>
      <c r="F20"/>
    </row>
    <row r="21" spans="2:6" ht="30" hidden="1" outlineLevel="1">
      <c r="B21" s="20" t="s">
        <v>45</v>
      </c>
      <c r="C21"/>
      <c r="D21"/>
      <c r="E21"/>
      <c r="F21"/>
    </row>
    <row r="22" spans="2:6" hidden="1" outlineLevel="1">
      <c r="B22" s="20" t="s">
        <v>23</v>
      </c>
      <c r="C22"/>
      <c r="D22"/>
      <c r="E22"/>
      <c r="F22"/>
    </row>
    <row r="23" spans="2:6" hidden="1" outlineLevel="1">
      <c r="B23" s="20" t="s">
        <v>46</v>
      </c>
      <c r="C23"/>
      <c r="D23"/>
      <c r="E23"/>
      <c r="F23"/>
    </row>
    <row r="24" spans="2:6" hidden="1" outlineLevel="1">
      <c r="B24" s="17"/>
      <c r="C24"/>
      <c r="D24"/>
      <c r="E24"/>
      <c r="F24"/>
    </row>
    <row r="25" spans="2:6" hidden="1" outlineLevel="1">
      <c r="B25" s="17"/>
      <c r="C25"/>
      <c r="D25"/>
      <c r="E25"/>
      <c r="F25"/>
    </row>
    <row r="26" spans="2:6" hidden="1" outlineLevel="1">
      <c r="B26" s="17"/>
      <c r="C26"/>
      <c r="D26"/>
      <c r="E26"/>
      <c r="F26"/>
    </row>
    <row r="27" spans="2:6" hidden="1" outlineLevel="1">
      <c r="B27" s="17"/>
      <c r="C27"/>
      <c r="D27"/>
      <c r="E27"/>
      <c r="F27"/>
    </row>
    <row r="28" spans="2:6" hidden="1" outlineLevel="1">
      <c r="B28" s="17"/>
      <c r="C28"/>
      <c r="D28"/>
      <c r="E28"/>
      <c r="F28"/>
    </row>
    <row r="29" spans="2:6" hidden="1" outlineLevel="1">
      <c r="B29" s="17"/>
      <c r="C29"/>
      <c r="D29"/>
      <c r="E29"/>
      <c r="F29"/>
    </row>
    <row r="30" spans="2:6" hidden="1" outlineLevel="1">
      <c r="B30" s="17"/>
      <c r="C30"/>
      <c r="D30"/>
      <c r="E30"/>
      <c r="F30"/>
    </row>
    <row r="31" spans="2:6" hidden="1" outlineLevel="1">
      <c r="B31" s="17"/>
      <c r="C31"/>
      <c r="D31"/>
      <c r="E31"/>
      <c r="F31"/>
    </row>
    <row r="32" spans="2:6" hidden="1" outlineLevel="1">
      <c r="B32" s="17"/>
      <c r="C32"/>
      <c r="D32"/>
      <c r="E32"/>
      <c r="F32"/>
    </row>
    <row r="33" spans="2:6" hidden="1" outlineLevel="1">
      <c r="B33" s="17"/>
      <c r="C33"/>
      <c r="D33"/>
      <c r="E33"/>
      <c r="F33"/>
    </row>
    <row r="34" spans="2:6" hidden="1" outlineLevel="1">
      <c r="B34" s="17"/>
      <c r="C34"/>
      <c r="D34"/>
      <c r="E34"/>
      <c r="F34"/>
    </row>
    <row r="35" spans="2:6" hidden="1" outlineLevel="1">
      <c r="B35" s="17"/>
      <c r="C35"/>
      <c r="D35"/>
      <c r="E35"/>
      <c r="F35"/>
    </row>
    <row r="36" spans="2:6" hidden="1" outlineLevel="1">
      <c r="B36" s="17"/>
      <c r="C36"/>
      <c r="D36"/>
      <c r="E36"/>
      <c r="F36"/>
    </row>
    <row r="37" spans="2:6" hidden="1" outlineLevel="1">
      <c r="B37" s="17"/>
      <c r="C37"/>
      <c r="D37"/>
      <c r="E37"/>
      <c r="F37"/>
    </row>
    <row r="38" spans="2:6" hidden="1" outlineLevel="1">
      <c r="B38" s="17"/>
      <c r="C38"/>
      <c r="D38"/>
      <c r="E38"/>
      <c r="F38"/>
    </row>
    <row r="39" spans="2:6" hidden="1" outlineLevel="1">
      <c r="B39" s="17"/>
      <c r="C39"/>
      <c r="D39"/>
      <c r="E39"/>
      <c r="F39"/>
    </row>
    <row r="40" spans="2:6" hidden="1" outlineLevel="1">
      <c r="B40" s="17"/>
      <c r="C40"/>
      <c r="D40"/>
      <c r="E40"/>
      <c r="F40"/>
    </row>
    <row r="41" spans="2:6" hidden="1" outlineLevel="1">
      <c r="B41" s="17"/>
      <c r="C41"/>
      <c r="D41"/>
      <c r="E41"/>
      <c r="F41"/>
    </row>
    <row r="42" spans="2:6" hidden="1" outlineLevel="1">
      <c r="B42" s="17"/>
      <c r="C42"/>
      <c r="D42"/>
      <c r="E42"/>
      <c r="F42"/>
    </row>
    <row r="43" spans="2:6" hidden="1" outlineLevel="1">
      <c r="B43" s="17"/>
      <c r="C43"/>
      <c r="D43"/>
      <c r="E43"/>
      <c r="F43"/>
    </row>
    <row r="44" spans="2:6" hidden="1" outlineLevel="1">
      <c r="B44" s="17"/>
      <c r="C44"/>
      <c r="D44"/>
      <c r="E44"/>
      <c r="F44"/>
    </row>
    <row r="45" spans="2:6" hidden="1" outlineLevel="1">
      <c r="B45" s="17"/>
      <c r="C45"/>
      <c r="D45"/>
      <c r="E45"/>
      <c r="F45"/>
    </row>
    <row r="46" spans="2:6" hidden="1" outlineLevel="1">
      <c r="B46" s="17"/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$F$8:$F$9</formula1>
    </dataValidation>
    <dataValidation type="list" allowBlank="1" showInputMessage="1" showErrorMessage="1" sqref="D4">
      <formula1>$D$8:$D$13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$B$8:$B$23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8"/>
  <sheetViews>
    <sheetView topLeftCell="I1" workbookViewId="0">
      <selection activeCell="J1" sqref="J1:Y1"/>
    </sheetView>
  </sheetViews>
  <sheetFormatPr defaultColWidth="14.7109375" defaultRowHeight="15"/>
  <cols>
    <col min="2" max="2" width="21.42578125" bestFit="1" customWidth="1"/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9" t="s">
        <v>16</v>
      </c>
      <c r="B1" s="19" t="s">
        <v>1</v>
      </c>
      <c r="C1" s="19" t="s">
        <v>2</v>
      </c>
      <c r="D1" s="19" t="s">
        <v>3</v>
      </c>
      <c r="E1" s="20" t="s">
        <v>17</v>
      </c>
      <c r="F1" s="20" t="s">
        <v>18</v>
      </c>
      <c r="G1" s="20" t="s">
        <v>19</v>
      </c>
      <c r="H1" s="20" t="s">
        <v>20</v>
      </c>
      <c r="I1" s="20" t="s">
        <v>21</v>
      </c>
      <c r="J1" s="20" t="s">
        <v>22</v>
      </c>
      <c r="K1" s="20" t="s">
        <v>34</v>
      </c>
      <c r="L1" s="20" t="s">
        <v>35</v>
      </c>
      <c r="M1" s="20" t="s">
        <v>36</v>
      </c>
      <c r="N1" s="20" t="s">
        <v>37</v>
      </c>
      <c r="O1" s="20" t="s">
        <v>38</v>
      </c>
      <c r="P1" s="20" t="s">
        <v>39</v>
      </c>
      <c r="Q1" s="20" t="s">
        <v>40</v>
      </c>
      <c r="R1" s="20" t="s">
        <v>6</v>
      </c>
      <c r="S1" s="20" t="s">
        <v>41</v>
      </c>
      <c r="T1" s="20" t="s">
        <v>42</v>
      </c>
      <c r="U1" s="20" t="s">
        <v>43</v>
      </c>
      <c r="V1" s="20" t="s">
        <v>44</v>
      </c>
      <c r="W1" s="20" t="s">
        <v>45</v>
      </c>
      <c r="X1" s="20" t="s">
        <v>23</v>
      </c>
      <c r="Y1" s="20" t="s">
        <v>46</v>
      </c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31</v>
      </c>
      <c r="C2" t="s">
        <v>30</v>
      </c>
      <c r="D2" t="s">
        <v>8</v>
      </c>
      <c r="E2" s="3">
        <v>1650</v>
      </c>
      <c r="F2" s="3">
        <v>1650</v>
      </c>
      <c r="G2" s="21">
        <v>126</v>
      </c>
      <c r="H2" s="22">
        <v>630</v>
      </c>
      <c r="I2" s="22">
        <v>1300</v>
      </c>
      <c r="J2" s="23">
        <v>863</v>
      </c>
      <c r="K2" s="23">
        <v>662.4</v>
      </c>
      <c r="L2" s="23">
        <v>782.66</v>
      </c>
      <c r="M2" s="23">
        <v>835</v>
      </c>
      <c r="N2" s="23">
        <v>708</v>
      </c>
      <c r="O2" s="23">
        <v>875</v>
      </c>
      <c r="P2" s="23">
        <v>875</v>
      </c>
      <c r="Q2" s="23">
        <v>850</v>
      </c>
      <c r="R2" s="23">
        <v>985</v>
      </c>
      <c r="S2" s="23">
        <v>881</v>
      </c>
      <c r="T2" s="23">
        <v>1300</v>
      </c>
      <c r="U2" s="23">
        <v>937</v>
      </c>
      <c r="V2" s="23">
        <v>849</v>
      </c>
      <c r="W2" s="23">
        <v>655</v>
      </c>
      <c r="X2" s="23">
        <v>995.4</v>
      </c>
      <c r="Y2" s="23">
        <v>914</v>
      </c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24</v>
      </c>
      <c r="C3" t="s">
        <v>9</v>
      </c>
      <c r="D3" t="s">
        <v>8</v>
      </c>
      <c r="E3" s="3">
        <v>1650</v>
      </c>
      <c r="F3" s="3">
        <v>1650</v>
      </c>
      <c r="G3" s="21">
        <v>124</v>
      </c>
      <c r="H3" s="22">
        <v>630</v>
      </c>
      <c r="I3" s="22">
        <v>1300</v>
      </c>
      <c r="J3" s="23">
        <v>863</v>
      </c>
      <c r="K3" s="23">
        <v>662.4</v>
      </c>
      <c r="L3" s="23">
        <v>0</v>
      </c>
      <c r="M3" s="23">
        <v>802</v>
      </c>
      <c r="N3" s="23">
        <v>708</v>
      </c>
      <c r="O3" s="23">
        <v>845</v>
      </c>
      <c r="P3" s="23">
        <v>845</v>
      </c>
      <c r="Q3" s="23">
        <v>850</v>
      </c>
      <c r="R3" s="23">
        <v>985</v>
      </c>
      <c r="S3" s="23">
        <v>881</v>
      </c>
      <c r="T3" s="23">
        <v>1300</v>
      </c>
      <c r="U3" s="23">
        <v>937</v>
      </c>
      <c r="V3" s="23">
        <v>849</v>
      </c>
      <c r="W3" s="23">
        <v>655</v>
      </c>
      <c r="X3" s="23">
        <v>995.4</v>
      </c>
      <c r="Y3" s="23">
        <v>914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24</v>
      </c>
      <c r="C4" t="s">
        <v>9</v>
      </c>
      <c r="D4" t="s">
        <v>10</v>
      </c>
      <c r="E4" s="3">
        <v>1650</v>
      </c>
      <c r="F4" s="3">
        <v>1650</v>
      </c>
      <c r="G4" s="21">
        <v>124</v>
      </c>
      <c r="H4" s="22">
        <v>5000</v>
      </c>
      <c r="I4" s="22">
        <v>5000</v>
      </c>
      <c r="J4" s="23">
        <v>0</v>
      </c>
      <c r="K4" s="23">
        <v>0</v>
      </c>
      <c r="L4" s="23">
        <v>5000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24</v>
      </c>
      <c r="C5" t="s">
        <v>30</v>
      </c>
      <c r="D5" t="s">
        <v>8</v>
      </c>
      <c r="E5" s="3">
        <v>1650</v>
      </c>
      <c r="F5" s="3">
        <v>1650</v>
      </c>
      <c r="G5" s="21">
        <v>124</v>
      </c>
      <c r="H5" s="22">
        <v>630</v>
      </c>
      <c r="I5" s="22">
        <v>1300</v>
      </c>
      <c r="J5" s="23">
        <v>863</v>
      </c>
      <c r="K5" s="23">
        <v>662.4</v>
      </c>
      <c r="L5" s="23">
        <v>0</v>
      </c>
      <c r="M5" s="23">
        <v>802</v>
      </c>
      <c r="N5" s="23">
        <v>708</v>
      </c>
      <c r="O5" s="23">
        <v>845</v>
      </c>
      <c r="P5" s="23">
        <v>845</v>
      </c>
      <c r="Q5" s="23">
        <v>850</v>
      </c>
      <c r="R5" s="23">
        <v>985</v>
      </c>
      <c r="S5" s="23">
        <v>881</v>
      </c>
      <c r="T5" s="23">
        <v>1300</v>
      </c>
      <c r="U5" s="23">
        <v>937</v>
      </c>
      <c r="V5" s="23">
        <v>849</v>
      </c>
      <c r="W5" s="23">
        <v>655</v>
      </c>
      <c r="X5" s="23">
        <v>995.4</v>
      </c>
      <c r="Y5" s="23">
        <v>914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24</v>
      </c>
      <c r="C6" t="s">
        <v>30</v>
      </c>
      <c r="D6" t="s">
        <v>10</v>
      </c>
      <c r="E6" s="3">
        <v>1650</v>
      </c>
      <c r="F6" s="3">
        <v>1650</v>
      </c>
      <c r="G6" s="21">
        <v>124</v>
      </c>
      <c r="H6" s="22">
        <v>5000</v>
      </c>
      <c r="I6" s="22">
        <v>5000</v>
      </c>
      <c r="J6" s="23">
        <v>0</v>
      </c>
      <c r="K6" s="23">
        <v>0</v>
      </c>
      <c r="L6" s="23">
        <v>5000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7</v>
      </c>
      <c r="B7" t="s">
        <v>24</v>
      </c>
      <c r="C7" t="s">
        <v>25</v>
      </c>
      <c r="D7" t="s">
        <v>8</v>
      </c>
      <c r="E7" s="3">
        <v>1650</v>
      </c>
      <c r="F7" s="3">
        <v>1650</v>
      </c>
      <c r="G7" s="21">
        <v>124</v>
      </c>
      <c r="H7" s="22">
        <v>630</v>
      </c>
      <c r="I7" s="22">
        <v>1300</v>
      </c>
      <c r="J7" s="23">
        <v>863</v>
      </c>
      <c r="K7" s="23">
        <v>662.4</v>
      </c>
      <c r="L7" s="23">
        <v>0</v>
      </c>
      <c r="M7" s="23">
        <v>802</v>
      </c>
      <c r="N7" s="23">
        <v>708</v>
      </c>
      <c r="O7" s="23">
        <v>845</v>
      </c>
      <c r="P7" s="23">
        <v>845</v>
      </c>
      <c r="Q7" s="23">
        <v>850</v>
      </c>
      <c r="R7" s="23">
        <v>985</v>
      </c>
      <c r="S7" s="23">
        <v>881</v>
      </c>
      <c r="T7" s="23">
        <v>1300</v>
      </c>
      <c r="U7" s="23">
        <v>937</v>
      </c>
      <c r="V7" s="23">
        <v>849</v>
      </c>
      <c r="W7" s="23">
        <v>655</v>
      </c>
      <c r="X7" s="23">
        <v>995.4</v>
      </c>
      <c r="Y7" s="23">
        <v>914</v>
      </c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7</v>
      </c>
      <c r="B8" t="s">
        <v>24</v>
      </c>
      <c r="C8" t="s">
        <v>25</v>
      </c>
      <c r="D8" t="s">
        <v>10</v>
      </c>
      <c r="E8" s="3">
        <v>1650</v>
      </c>
      <c r="F8" s="3">
        <v>1650</v>
      </c>
      <c r="G8" s="21">
        <v>124</v>
      </c>
      <c r="H8" s="22">
        <v>5000</v>
      </c>
      <c r="I8" s="22">
        <v>5000</v>
      </c>
      <c r="J8" s="23">
        <v>0</v>
      </c>
      <c r="K8" s="23">
        <v>0</v>
      </c>
      <c r="L8" s="23">
        <v>5000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7</v>
      </c>
      <c r="B9" t="s">
        <v>32</v>
      </c>
      <c r="C9" t="s">
        <v>30</v>
      </c>
      <c r="D9" t="s">
        <v>8</v>
      </c>
      <c r="E9" s="3">
        <v>1650</v>
      </c>
      <c r="F9" s="3">
        <v>1650</v>
      </c>
      <c r="G9" s="21">
        <v>128</v>
      </c>
      <c r="H9" s="22">
        <v>708</v>
      </c>
      <c r="I9" s="22">
        <v>1080</v>
      </c>
      <c r="J9" s="23">
        <v>863</v>
      </c>
      <c r="K9" s="23">
        <v>0</v>
      </c>
      <c r="L9" s="23">
        <v>0</v>
      </c>
      <c r="M9" s="23">
        <v>835</v>
      </c>
      <c r="N9" s="23">
        <v>708</v>
      </c>
      <c r="O9" s="23">
        <v>875</v>
      </c>
      <c r="P9" s="23">
        <v>875</v>
      </c>
      <c r="Q9" s="23">
        <v>850</v>
      </c>
      <c r="R9" s="23">
        <v>985</v>
      </c>
      <c r="S9" s="23">
        <v>0</v>
      </c>
      <c r="T9" s="23">
        <v>1080</v>
      </c>
      <c r="U9" s="23">
        <v>0</v>
      </c>
      <c r="V9" s="23">
        <v>849</v>
      </c>
      <c r="W9" s="23">
        <v>0</v>
      </c>
      <c r="X9" s="23">
        <v>995.4</v>
      </c>
      <c r="Y9" s="23">
        <v>0</v>
      </c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26</v>
      </c>
      <c r="B10" t="s">
        <v>27</v>
      </c>
      <c r="C10" t="s">
        <v>9</v>
      </c>
      <c r="D10" t="s">
        <v>10</v>
      </c>
      <c r="E10" s="3">
        <v>400</v>
      </c>
      <c r="F10" s="3">
        <v>400</v>
      </c>
      <c r="G10" s="21">
        <v>905</v>
      </c>
      <c r="H10" s="22">
        <v>150</v>
      </c>
      <c r="I10" s="22">
        <v>400</v>
      </c>
      <c r="J10" s="23">
        <v>217</v>
      </c>
      <c r="K10" s="23">
        <v>170</v>
      </c>
      <c r="L10" s="23">
        <v>0</v>
      </c>
      <c r="M10" s="23">
        <v>227</v>
      </c>
      <c r="N10" s="23">
        <v>203</v>
      </c>
      <c r="O10" s="23">
        <v>239</v>
      </c>
      <c r="P10" s="23">
        <v>239</v>
      </c>
      <c r="Q10" s="23">
        <v>200</v>
      </c>
      <c r="R10" s="23">
        <v>295</v>
      </c>
      <c r="S10" s="23">
        <v>160</v>
      </c>
      <c r="T10" s="23">
        <v>400</v>
      </c>
      <c r="U10" s="23">
        <v>225</v>
      </c>
      <c r="V10" s="23">
        <v>215</v>
      </c>
      <c r="W10" s="23">
        <v>225</v>
      </c>
      <c r="X10" s="23">
        <v>192.14</v>
      </c>
      <c r="Y10" s="23">
        <v>160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26</v>
      </c>
      <c r="B11" t="s">
        <v>27</v>
      </c>
      <c r="C11" t="s">
        <v>30</v>
      </c>
      <c r="D11" t="s">
        <v>10</v>
      </c>
      <c r="E11" s="3">
        <v>420</v>
      </c>
      <c r="F11" s="3">
        <v>420</v>
      </c>
      <c r="G11" s="21">
        <v>905</v>
      </c>
      <c r="H11" s="22">
        <v>150</v>
      </c>
      <c r="I11" s="22">
        <v>400</v>
      </c>
      <c r="J11" s="23">
        <v>217</v>
      </c>
      <c r="K11" s="23">
        <v>170</v>
      </c>
      <c r="L11" s="23">
        <v>0</v>
      </c>
      <c r="M11" s="23">
        <v>227</v>
      </c>
      <c r="N11" s="23">
        <v>203</v>
      </c>
      <c r="O11" s="23">
        <v>239</v>
      </c>
      <c r="P11" s="23">
        <v>239</v>
      </c>
      <c r="Q11" s="23">
        <v>200</v>
      </c>
      <c r="R11" s="23">
        <v>295</v>
      </c>
      <c r="S11" s="23">
        <v>160</v>
      </c>
      <c r="T11" s="23">
        <v>400</v>
      </c>
      <c r="U11" s="23">
        <v>225</v>
      </c>
      <c r="V11" s="23">
        <v>215</v>
      </c>
      <c r="W11" s="23">
        <v>225</v>
      </c>
      <c r="X11" s="23">
        <v>192.14</v>
      </c>
      <c r="Y11" s="23">
        <v>160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26</v>
      </c>
      <c r="B12" t="s">
        <v>27</v>
      </c>
      <c r="C12" t="s">
        <v>25</v>
      </c>
      <c r="D12" t="s">
        <v>10</v>
      </c>
      <c r="E12" s="3">
        <v>400</v>
      </c>
      <c r="F12" s="3">
        <v>400</v>
      </c>
      <c r="G12" s="21">
        <v>905</v>
      </c>
      <c r="H12" s="22">
        <v>150</v>
      </c>
      <c r="I12" s="22">
        <v>400</v>
      </c>
      <c r="J12" s="23">
        <v>217</v>
      </c>
      <c r="K12" s="23">
        <v>170</v>
      </c>
      <c r="L12" s="23">
        <v>0</v>
      </c>
      <c r="M12" s="23">
        <v>227</v>
      </c>
      <c r="N12" s="23">
        <v>203</v>
      </c>
      <c r="O12" s="23">
        <v>239</v>
      </c>
      <c r="P12" s="23">
        <v>239</v>
      </c>
      <c r="Q12" s="23">
        <v>200</v>
      </c>
      <c r="R12" s="23">
        <v>295</v>
      </c>
      <c r="S12" s="23">
        <v>160</v>
      </c>
      <c r="T12" s="23">
        <v>400</v>
      </c>
      <c r="U12" s="23">
        <v>225</v>
      </c>
      <c r="V12" s="23">
        <v>215</v>
      </c>
      <c r="W12" s="23">
        <v>225</v>
      </c>
      <c r="X12" s="23">
        <v>192.14</v>
      </c>
      <c r="Y12" s="23">
        <v>160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26</v>
      </c>
      <c r="B13" t="s">
        <v>33</v>
      </c>
      <c r="C13" t="s">
        <v>30</v>
      </c>
      <c r="D13" t="s">
        <v>10</v>
      </c>
      <c r="E13" s="3">
        <v>420</v>
      </c>
      <c r="F13" s="3">
        <v>420</v>
      </c>
      <c r="G13" s="21">
        <v>905</v>
      </c>
      <c r="H13" s="22">
        <v>150</v>
      </c>
      <c r="I13" s="22">
        <v>295</v>
      </c>
      <c r="J13" s="23">
        <v>217</v>
      </c>
      <c r="K13" s="23">
        <v>170</v>
      </c>
      <c r="L13" s="23">
        <v>0</v>
      </c>
      <c r="M13" s="23">
        <v>0</v>
      </c>
      <c r="N13" s="23">
        <v>203</v>
      </c>
      <c r="O13" s="23">
        <v>237</v>
      </c>
      <c r="P13" s="23">
        <v>0</v>
      </c>
      <c r="Q13" s="23">
        <v>200</v>
      </c>
      <c r="R13" s="23">
        <v>295</v>
      </c>
      <c r="S13" s="23">
        <v>0</v>
      </c>
      <c r="T13" s="23">
        <v>0</v>
      </c>
      <c r="U13" s="23">
        <v>0</v>
      </c>
      <c r="V13" s="23">
        <v>215</v>
      </c>
      <c r="W13" s="23">
        <v>0</v>
      </c>
      <c r="X13" s="23">
        <v>192.14</v>
      </c>
      <c r="Y13" s="23">
        <v>0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26</v>
      </c>
      <c r="B14" t="s">
        <v>28</v>
      </c>
      <c r="C14" t="s">
        <v>9</v>
      </c>
      <c r="D14" t="s">
        <v>10</v>
      </c>
      <c r="E14" s="3">
        <v>650</v>
      </c>
      <c r="F14" s="3">
        <v>650</v>
      </c>
      <c r="G14" s="21">
        <v>912</v>
      </c>
      <c r="H14" s="22">
        <v>230</v>
      </c>
      <c r="I14" s="22">
        <v>473</v>
      </c>
      <c r="J14" s="23">
        <v>400</v>
      </c>
      <c r="K14" s="23">
        <v>300</v>
      </c>
      <c r="L14" s="23">
        <v>0</v>
      </c>
      <c r="M14" s="23">
        <v>450</v>
      </c>
      <c r="N14" s="23">
        <v>377</v>
      </c>
      <c r="O14" s="23">
        <v>473</v>
      </c>
      <c r="P14" s="23">
        <v>473</v>
      </c>
      <c r="Q14" s="23">
        <v>373</v>
      </c>
      <c r="R14" s="23">
        <v>457</v>
      </c>
      <c r="S14" s="23">
        <v>310</v>
      </c>
      <c r="T14" s="23">
        <v>450</v>
      </c>
      <c r="U14" s="23">
        <v>375</v>
      </c>
      <c r="V14" s="23">
        <v>378</v>
      </c>
      <c r="W14" s="23">
        <v>330</v>
      </c>
      <c r="X14" s="23">
        <v>250.16</v>
      </c>
      <c r="Y14" s="23">
        <v>310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26</v>
      </c>
      <c r="B15" t="s">
        <v>28</v>
      </c>
      <c r="C15" t="s">
        <v>30</v>
      </c>
      <c r="D15" t="s">
        <v>10</v>
      </c>
      <c r="E15" s="3">
        <v>640</v>
      </c>
      <c r="F15" s="3">
        <v>640</v>
      </c>
      <c r="G15" s="21">
        <v>912</v>
      </c>
      <c r="H15" s="22">
        <v>230</v>
      </c>
      <c r="I15" s="22">
        <v>473</v>
      </c>
      <c r="J15" s="23">
        <v>400</v>
      </c>
      <c r="K15" s="23">
        <v>275</v>
      </c>
      <c r="L15" s="23">
        <v>0</v>
      </c>
      <c r="M15" s="23">
        <v>450</v>
      </c>
      <c r="N15" s="23">
        <v>377</v>
      </c>
      <c r="O15" s="23">
        <v>473</v>
      </c>
      <c r="P15" s="23">
        <v>473</v>
      </c>
      <c r="Q15" s="23">
        <v>373</v>
      </c>
      <c r="R15" s="23">
        <v>457</v>
      </c>
      <c r="S15" s="23">
        <v>310</v>
      </c>
      <c r="T15" s="23">
        <v>450</v>
      </c>
      <c r="U15" s="23">
        <v>375</v>
      </c>
      <c r="V15" s="23">
        <v>378</v>
      </c>
      <c r="W15" s="23">
        <v>330</v>
      </c>
      <c r="X15" s="23">
        <v>250.16</v>
      </c>
      <c r="Y15" s="23">
        <v>310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26</v>
      </c>
      <c r="B16" t="s">
        <v>28</v>
      </c>
      <c r="C16" t="s">
        <v>25</v>
      </c>
      <c r="D16" t="s">
        <v>10</v>
      </c>
      <c r="E16" s="3">
        <v>650</v>
      </c>
      <c r="F16" s="3">
        <v>650</v>
      </c>
      <c r="G16" s="21">
        <v>912</v>
      </c>
      <c r="H16" s="22">
        <v>230</v>
      </c>
      <c r="I16" s="22">
        <v>473</v>
      </c>
      <c r="J16" s="23">
        <v>400</v>
      </c>
      <c r="K16" s="23">
        <v>300</v>
      </c>
      <c r="L16" s="23">
        <v>0</v>
      </c>
      <c r="M16" s="23">
        <v>450</v>
      </c>
      <c r="N16" s="23">
        <v>377</v>
      </c>
      <c r="O16" s="23">
        <v>473</v>
      </c>
      <c r="P16" s="23">
        <v>473</v>
      </c>
      <c r="Q16" s="23">
        <v>373</v>
      </c>
      <c r="R16" s="23">
        <v>457</v>
      </c>
      <c r="S16" s="23">
        <v>310</v>
      </c>
      <c r="T16" s="23">
        <v>450</v>
      </c>
      <c r="U16" s="23">
        <v>375</v>
      </c>
      <c r="V16" s="23">
        <v>378</v>
      </c>
      <c r="W16" s="23">
        <v>330</v>
      </c>
      <c r="X16" s="23">
        <v>250.16</v>
      </c>
      <c r="Y16" s="23">
        <v>310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E17" s="3"/>
      <c r="F17" s="3"/>
      <c r="G17" s="21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E18" s="3"/>
      <c r="F18" s="3"/>
      <c r="G18" s="21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E19" s="3"/>
      <c r="F19" s="3"/>
      <c r="G19" s="21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E20" s="3"/>
      <c r="F20" s="3"/>
      <c r="G20" s="21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E21" s="3"/>
      <c r="F21" s="3"/>
      <c r="G21" s="21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E22" s="3"/>
      <c r="F22" s="3"/>
      <c r="G22" s="21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1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1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1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1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2"/>
      <c r="B28" s="12"/>
      <c r="C28" s="12"/>
      <c r="D28" s="12"/>
      <c r="E28" s="13"/>
      <c r="F28" s="13"/>
      <c r="G28" s="14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9" t="s">
        <v>16</v>
      </c>
      <c r="B52" s="19" t="s">
        <v>1</v>
      </c>
      <c r="C52" s="19" t="s">
        <v>2</v>
      </c>
      <c r="D52" s="19" t="s">
        <v>3</v>
      </c>
      <c r="E52" s="20" t="s">
        <v>17</v>
      </c>
      <c r="F52" s="20" t="s">
        <v>18</v>
      </c>
      <c r="G52" s="20" t="s">
        <v>19</v>
      </c>
      <c r="H52" s="20" t="s">
        <v>20</v>
      </c>
      <c r="I52" s="20" t="s">
        <v>21</v>
      </c>
      <c r="J52" s="20" t="s">
        <v>22</v>
      </c>
      <c r="K52" s="20" t="s">
        <v>34</v>
      </c>
      <c r="L52" s="20" t="s">
        <v>35</v>
      </c>
      <c r="M52" s="20" t="s">
        <v>36</v>
      </c>
      <c r="N52" s="20" t="s">
        <v>37</v>
      </c>
      <c r="O52" s="20" t="s">
        <v>38</v>
      </c>
      <c r="P52" s="20" t="s">
        <v>39</v>
      </c>
      <c r="Q52" s="20" t="s">
        <v>40</v>
      </c>
      <c r="R52" s="20" t="s">
        <v>6</v>
      </c>
      <c r="S52" s="20" t="s">
        <v>41</v>
      </c>
      <c r="T52" s="20" t="s">
        <v>42</v>
      </c>
      <c r="U52" s="20" t="s">
        <v>43</v>
      </c>
      <c r="V52" s="20" t="s">
        <v>44</v>
      </c>
      <c r="W52" s="20" t="s">
        <v>45</v>
      </c>
      <c r="X52" s="20" t="s">
        <v>23</v>
      </c>
      <c r="Y52" s="20" t="s">
        <v>46</v>
      </c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6"/>
      <c r="BF52" s="6"/>
    </row>
    <row r="53" spans="1:58">
      <c r="A53" t="s">
        <v>7</v>
      </c>
      <c r="B53" t="s">
        <v>31</v>
      </c>
      <c r="C53" t="s">
        <v>30</v>
      </c>
      <c r="D53" t="s">
        <v>8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24</v>
      </c>
      <c r="C54" t="s">
        <v>9</v>
      </c>
      <c r="D54" t="s">
        <v>8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24</v>
      </c>
      <c r="C55" t="s">
        <v>9</v>
      </c>
      <c r="D55" t="s">
        <v>10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24</v>
      </c>
      <c r="C56" t="s">
        <v>30</v>
      </c>
      <c r="D56" t="s">
        <v>8</v>
      </c>
      <c r="E56" s="4">
        <f>IF('Shoppable Services'!$F$4=$D56,1,0)*IF('Shoppable Services'!$E$4=$C56,1,0)*IF('Shoppable Services'!$D$4=$B56,1,0)*IF('Shoppable Services'!$C$4=$A56,1,0)*$E5</f>
        <v>1650</v>
      </c>
      <c r="F56" s="4">
        <f>IF('Shoppable Services'!$F$4=$D56,1,0)*IF('Shoppable Services'!$E$4=$C56,1,0)*IF('Shoppable Services'!$D$4=$B56,1,0)*IF('Shoppable Services'!$C$4=$A56,1,0)*$F5</f>
        <v>1650</v>
      </c>
      <c r="G56" s="4">
        <f>IF('Shoppable Services'!$F$4=$D56,1,0)*IF('Shoppable Services'!$E$4=$C56,1,0)*IF('Shoppable Services'!$D$4=$B56,1,0)*IF('Shoppable Services'!$C$4=$A56,1,0)*$G5</f>
        <v>124</v>
      </c>
      <c r="H56" s="4">
        <f>IF('Shoppable Services'!$F$4=$D56,1,0)*IF('Shoppable Services'!$E$4=$C56,1,0)*IF('Shoppable Services'!$D$4=$B56,1,0)*IF('Shoppable Services'!$C$4=$A56,1,0)*$H5</f>
        <v>630</v>
      </c>
      <c r="I56" s="4">
        <f>IF('Shoppable Services'!$F$4=$D56,1,0)*IF('Shoppable Services'!$E$4=$C56,1,0)*IF('Shoppable Services'!$D$4=$B56,1,0)*IF('Shoppable Services'!$C$4=$A56,1,0)*$I5</f>
        <v>1300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995.4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24</v>
      </c>
      <c r="C57" t="s">
        <v>30</v>
      </c>
      <c r="D57" t="s">
        <v>10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7</v>
      </c>
      <c r="B58" t="s">
        <v>24</v>
      </c>
      <c r="C58" t="s">
        <v>25</v>
      </c>
      <c r="D58" t="s">
        <v>8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7</v>
      </c>
      <c r="B59" t="s">
        <v>24</v>
      </c>
      <c r="C59" t="s">
        <v>25</v>
      </c>
      <c r="D59" t="s">
        <v>10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7</v>
      </c>
      <c r="B60" t="s">
        <v>32</v>
      </c>
      <c r="C60" t="s">
        <v>30</v>
      </c>
      <c r="D60" t="s">
        <v>8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26</v>
      </c>
      <c r="B61" t="s">
        <v>27</v>
      </c>
      <c r="C61" t="s">
        <v>9</v>
      </c>
      <c r="D61" t="s">
        <v>10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26</v>
      </c>
      <c r="B62" t="s">
        <v>27</v>
      </c>
      <c r="C62" t="s">
        <v>30</v>
      </c>
      <c r="D62" t="s">
        <v>10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26</v>
      </c>
      <c r="B63" t="s">
        <v>27</v>
      </c>
      <c r="C63" t="s">
        <v>25</v>
      </c>
      <c r="D63" t="s">
        <v>10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26</v>
      </c>
      <c r="B64" t="s">
        <v>33</v>
      </c>
      <c r="C64" t="s">
        <v>30</v>
      </c>
      <c r="D64" t="s">
        <v>10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26</v>
      </c>
      <c r="B65" t="s">
        <v>28</v>
      </c>
      <c r="C65" t="s">
        <v>9</v>
      </c>
      <c r="D65" t="s">
        <v>10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26</v>
      </c>
      <c r="B66" t="s">
        <v>28</v>
      </c>
      <c r="C66" t="s">
        <v>30</v>
      </c>
      <c r="D66" t="s">
        <v>10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26</v>
      </c>
      <c r="B67" t="s">
        <v>28</v>
      </c>
      <c r="C67" t="s">
        <v>25</v>
      </c>
      <c r="D67" t="s">
        <v>10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E68" s="4">
        <f>COUNTIF(E53:E67,"&gt;0")</f>
        <v>1</v>
      </c>
      <c r="F68" s="4">
        <f>COUNTIF(F53:F67,"&gt;0")</f>
        <v>1</v>
      </c>
      <c r="G68" s="4">
        <f>COUNTIF(G53:G67,"&gt;0")</f>
        <v>1</v>
      </c>
      <c r="H68" s="4">
        <f>COUNTIF(H53:H67,"&gt;0")</f>
        <v>1</v>
      </c>
      <c r="I68" s="4">
        <f>COUNTIF(I53:I67,"&gt;0")</f>
        <v>1</v>
      </c>
      <c r="J68" s="4">
        <f>COUNTIF(J53:BE67,"&gt;0")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E62B92-B3DB-4AAF-9B76-0F847160DECB}"/>
</file>

<file path=customXml/itemProps2.xml><?xml version="1.0" encoding="utf-8"?>
<ds:datastoreItem xmlns:ds="http://schemas.openxmlformats.org/officeDocument/2006/customXml" ds:itemID="{33427F2C-9645-4E26-9EEC-68AE5B277A73}"/>
</file>

<file path=customXml/itemProps3.xml><?xml version="1.0" encoding="utf-8"?>
<ds:datastoreItem xmlns:ds="http://schemas.openxmlformats.org/officeDocument/2006/customXml" ds:itemID="{9B40FDBB-76FB-4603-A1E7-A7A6C520BD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2022-01-24T18:46:53Z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